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inaal" sheetId="1" r:id="rId1"/>
    <sheet name="juuniorid" sheetId="2" r:id="rId2"/>
    <sheet name="mehed poolfinaal" sheetId="3" r:id="rId3"/>
    <sheet name="naised poolfinaal" sheetId="4" r:id="rId4"/>
    <sheet name="mehed vahevoor" sheetId="5" r:id="rId5"/>
    <sheet name="eelvoor" sheetId="6" r:id="rId6"/>
  </sheets>
  <definedNames/>
  <calcPr fullCalcOnLoad="1"/>
</workbook>
</file>

<file path=xl/sharedStrings.xml><?xml version="1.0" encoding="utf-8"?>
<sst xmlns="http://schemas.openxmlformats.org/spreadsheetml/2006/main" count="209" uniqueCount="128">
  <si>
    <t>Nimi</t>
  </si>
  <si>
    <t>Summa</t>
  </si>
  <si>
    <t>Keskmine</t>
  </si>
  <si>
    <t>Ingmar Papstel</t>
  </si>
  <si>
    <t>Ragnar Orgus</t>
  </si>
  <si>
    <t>Ivo Mäe</t>
  </si>
  <si>
    <t>Eli Vainlo</t>
  </si>
  <si>
    <t>Raul Beekmann</t>
  </si>
  <si>
    <t>Hergi Vaga</t>
  </si>
  <si>
    <t>Gunnar Kalajas</t>
  </si>
  <si>
    <t>Terje Tamm</t>
  </si>
  <si>
    <t>Raivo Tamm</t>
  </si>
  <si>
    <t>Andres Mäemets</t>
  </si>
  <si>
    <t>Rainer Võsaste</t>
  </si>
  <si>
    <t>Andres Lõhmus</t>
  </si>
  <si>
    <t>Annely Lõhmus</t>
  </si>
  <si>
    <t>Magnar Bergmann</t>
  </si>
  <si>
    <t>Merle Rüütel</t>
  </si>
  <si>
    <t>Märt Raadik</t>
  </si>
  <si>
    <t>Lauri Raadik</t>
  </si>
  <si>
    <t>Jari Hytönen</t>
  </si>
  <si>
    <t>Raimo Papstel</t>
  </si>
  <si>
    <t>Kaspar Kangur</t>
  </si>
  <si>
    <t>Marika Lutter</t>
  </si>
  <si>
    <t>Jelena Povaljuhhina</t>
  </si>
  <si>
    <t>Marko Tasa</t>
  </si>
  <si>
    <t>Peeter Prems</t>
  </si>
  <si>
    <t>Vaike Protten</t>
  </si>
  <si>
    <t>Aivar Leinemann</t>
  </si>
  <si>
    <t>Monika Kalvik</t>
  </si>
  <si>
    <t>Kauri Vendelin</t>
  </si>
  <si>
    <t>Kalju Pilviste</t>
  </si>
  <si>
    <t>Viktor Mestilainen</t>
  </si>
  <si>
    <t>Lembit Tamm</t>
  </si>
  <si>
    <t>Silver Aros</t>
  </si>
  <si>
    <t>Aire Aros</t>
  </si>
  <si>
    <t>Marko Mölder</t>
  </si>
  <si>
    <t>Raul Koni</t>
  </si>
  <si>
    <t>Kaido Klaats</t>
  </si>
  <si>
    <t>Jüri Ristimägi</t>
  </si>
  <si>
    <t>Jaanus Bazaanov</t>
  </si>
  <si>
    <t>Viljar Aros</t>
  </si>
  <si>
    <t>Rein Mölder</t>
  </si>
  <si>
    <t>10x</t>
  </si>
  <si>
    <t>13x</t>
  </si>
  <si>
    <t>Mihkel Tamm</t>
  </si>
  <si>
    <t>Anni Tamm</t>
  </si>
  <si>
    <t>Natalja Käärd</t>
  </si>
  <si>
    <t>Alar Kink</t>
  </si>
  <si>
    <t>Jaan Ruuto</t>
  </si>
  <si>
    <t>Katrin Kildmaa</t>
  </si>
  <si>
    <t>Harri Nieminen</t>
  </si>
  <si>
    <t>Martin Kink</t>
  </si>
  <si>
    <t>Kari Wikström</t>
  </si>
  <si>
    <t>Kurt Lönnqvist</t>
  </si>
  <si>
    <t>Jukka Stenius</t>
  </si>
  <si>
    <t>Kreete Teng</t>
  </si>
  <si>
    <t>Eleen Sitska</t>
  </si>
  <si>
    <t>Mihkel Eimla</t>
  </si>
  <si>
    <t>Brita Neito</t>
  </si>
  <si>
    <t>Toomas Eimla</t>
  </si>
  <si>
    <t>Mari Roostik</t>
  </si>
  <si>
    <t>Liis Roostik</t>
  </si>
  <si>
    <t>Sergei Nikitin</t>
  </si>
  <si>
    <t>Olle Granlund</t>
  </si>
  <si>
    <t>12x</t>
  </si>
  <si>
    <t>Hilja Roostik</t>
  </si>
  <si>
    <t>Ülle Tihti</t>
  </si>
  <si>
    <t>Kalle Roostik</t>
  </si>
  <si>
    <t>Aleksandr Holst</t>
  </si>
  <si>
    <t>Taavi Nahko</t>
  </si>
  <si>
    <t>Peeter Nahko</t>
  </si>
  <si>
    <t>Reet Porila</t>
  </si>
  <si>
    <t>Eha Neito</t>
  </si>
  <si>
    <t>Rannu Eimla</t>
  </si>
  <si>
    <t>Larissa Vagel</t>
  </si>
  <si>
    <t>Aigar Kink</t>
  </si>
  <si>
    <t>Airis Naur</t>
  </si>
  <si>
    <t>14x</t>
  </si>
  <si>
    <t>11x</t>
  </si>
  <si>
    <t>Jarkko Sipilä</t>
  </si>
  <si>
    <t>Janek Võsumägi</t>
  </si>
  <si>
    <t>Ülle Kangur</t>
  </si>
  <si>
    <t>Urmas Sild</t>
  </si>
  <si>
    <t>Triin Lekko</t>
  </si>
  <si>
    <t>Kristina Neiver</t>
  </si>
  <si>
    <t>Aare Noormaa</t>
  </si>
  <si>
    <t>Katrin Västra</t>
  </si>
  <si>
    <t>Piret Uibu</t>
  </si>
  <si>
    <t>Sigrid Västra</t>
  </si>
  <si>
    <t>Ville Pak</t>
  </si>
  <si>
    <t>Harry Lind</t>
  </si>
  <si>
    <t>23x</t>
  </si>
  <si>
    <t>15x</t>
  </si>
  <si>
    <t>Lembit Ehtla</t>
  </si>
  <si>
    <t>Janno Kannike</t>
  </si>
  <si>
    <t>Leho Aros</t>
  </si>
  <si>
    <t>Piia Lutt</t>
  </si>
  <si>
    <t>Rinno Lell</t>
  </si>
  <si>
    <t>Udo Sulp</t>
  </si>
  <si>
    <t>Sirli Sang</t>
  </si>
  <si>
    <t>Sten Lume</t>
  </si>
  <si>
    <t>Priit Alep</t>
  </si>
  <si>
    <t>Üllar Kubja</t>
  </si>
  <si>
    <t>Indrek Prank</t>
  </si>
  <si>
    <t>6x</t>
  </si>
  <si>
    <t>17x</t>
  </si>
  <si>
    <t>21x</t>
  </si>
  <si>
    <t>9x</t>
  </si>
  <si>
    <t>VAHEVOOR</t>
  </si>
  <si>
    <t>Eelvoor</t>
  </si>
  <si>
    <t>Vahev. keskm.</t>
  </si>
  <si>
    <t>Vahev. summa</t>
  </si>
  <si>
    <t>Vahe eelmisega</t>
  </si>
  <si>
    <t>NAISED poolfinaal</t>
  </si>
  <si>
    <t>Vahe 4.kohaga</t>
  </si>
  <si>
    <t>Poolfin. summa</t>
  </si>
  <si>
    <t>Poolfin. keskm</t>
  </si>
  <si>
    <t>Poolfinaal</t>
  </si>
  <si>
    <t>Poolf. summa</t>
  </si>
  <si>
    <t>Poolf. keskm.</t>
  </si>
  <si>
    <t>Eelvoor+ vahevoor</t>
  </si>
  <si>
    <t>Juuniorid poisid</t>
  </si>
  <si>
    <t>Juuniorid tüdrukud</t>
  </si>
  <si>
    <t>4.koht</t>
  </si>
  <si>
    <t>3.koht</t>
  </si>
  <si>
    <t>2.koht</t>
  </si>
  <si>
    <t>1.koht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</si>
</sst>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00\ _k_r_-;\-* #,##0.000\ _k_r_-;_-* &quot;-&quot;??\ _k_r_-;_-@_-"/>
    <numFmt numFmtId="165" formatCode="_-* #,##0.0000\ _k_r_-;\-* #,##0.0000\ _k_r_-;_-* &quot;-&quot;??\ _k_r_-;_-@_-"/>
    <numFmt numFmtId="166" formatCode="_-* #,##0.0\ _k_r_-;\-* #,##0.0\ _k_r_-;_-* &quot;-&quot;??\ _k_r_-;_-@_-"/>
    <numFmt numFmtId="167" formatCode="_-* #,##0\ _k_r_-;\-* #,##0\ _k_r_-;_-* &quot;-&quot;??\ _k_r_-;_-@_-"/>
  </numFmts>
  <fonts count="11">
    <font>
      <sz val="10"/>
      <name val="Arial"/>
      <family val="0"/>
    </font>
    <font>
      <b/>
      <sz val="12"/>
      <name val="Arial Baltic"/>
      <family val="2"/>
    </font>
    <font>
      <b/>
      <sz val="12"/>
      <color indexed="10"/>
      <name val="Arial Baltic"/>
      <family val="2"/>
    </font>
    <font>
      <sz val="12"/>
      <name val="Arial Baltic"/>
      <family val="2"/>
    </font>
    <font>
      <sz val="12"/>
      <color indexed="10"/>
      <name val="Arial Baltic"/>
      <family val="2"/>
    </font>
    <font>
      <b/>
      <sz val="12"/>
      <color indexed="48"/>
      <name val="Arial Baltic"/>
      <family val="2"/>
    </font>
    <font>
      <sz val="12"/>
      <color indexed="48"/>
      <name val="Arial Baltic"/>
      <family val="2"/>
    </font>
    <font>
      <b/>
      <sz val="12"/>
      <color indexed="14"/>
      <name val="Arial Baltic"/>
      <family val="2"/>
    </font>
    <font>
      <sz val="12"/>
      <color indexed="14"/>
      <name val="Arial Baltic"/>
      <family val="2"/>
    </font>
    <font>
      <b/>
      <sz val="12"/>
      <color indexed="12"/>
      <name val="Arial Baltic"/>
      <family val="2"/>
    </font>
    <font>
      <sz val="10"/>
      <color indexed="10"/>
      <name val="Arial Baltic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3" fontId="1" fillId="0" borderId="2" xfId="15" applyFont="1" applyBorder="1" applyAlignment="1">
      <alignment horizontal="center"/>
    </xf>
    <xf numFmtId="0" fontId="2" fillId="0" borderId="2" xfId="0" applyFont="1" applyBorder="1" applyAlignment="1">
      <alignment/>
    </xf>
    <xf numFmtId="43" fontId="2" fillId="0" borderId="2" xfId="15" applyFont="1" applyBorder="1" applyAlignment="1">
      <alignment horizontal="center"/>
    </xf>
    <xf numFmtId="43" fontId="1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43" fontId="5" fillId="0" borderId="2" xfId="15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7" fillId="0" borderId="5" xfId="15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3" fontId="1" fillId="2" borderId="6" xfId="15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43" fontId="1" fillId="2" borderId="2" xfId="15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3" fontId="1" fillId="3" borderId="2" xfId="15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3" fontId="1" fillId="0" borderId="3" xfId="15" applyFont="1" applyFill="1" applyBorder="1" applyAlignment="1">
      <alignment horizontal="center"/>
    </xf>
    <xf numFmtId="43" fontId="1" fillId="0" borderId="11" xfId="15" applyFont="1" applyFill="1" applyBorder="1" applyAlignment="1">
      <alignment horizontal="center"/>
    </xf>
    <xf numFmtId="43" fontId="1" fillId="0" borderId="2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3" fontId="1" fillId="0" borderId="12" xfId="15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2" xfId="15" applyFont="1" applyFill="1" applyBorder="1" applyAlignment="1">
      <alignment/>
    </xf>
    <xf numFmtId="43" fontId="1" fillId="0" borderId="5" xfId="15" applyFont="1" applyFill="1" applyBorder="1" applyAlignment="1">
      <alignment/>
    </xf>
    <xf numFmtId="43" fontId="1" fillId="0" borderId="1" xfId="15" applyFont="1" applyFill="1" applyBorder="1" applyAlignment="1">
      <alignment horizontal="center" wrapText="1"/>
    </xf>
    <xf numFmtId="43" fontId="1" fillId="0" borderId="1" xfId="15" applyFont="1" applyFill="1" applyBorder="1" applyAlignment="1">
      <alignment horizontal="center" vertical="center" wrapText="1"/>
    </xf>
    <xf numFmtId="1" fontId="1" fillId="0" borderId="2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43" fontId="1" fillId="0" borderId="9" xfId="15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6" xfId="15" applyNumberFormat="1" applyFont="1" applyFill="1" applyBorder="1" applyAlignment="1">
      <alignment horizontal="center"/>
    </xf>
    <xf numFmtId="166" fontId="1" fillId="0" borderId="6" xfId="15" applyNumberFormat="1" applyFont="1" applyFill="1" applyBorder="1" applyAlignment="1">
      <alignment/>
    </xf>
    <xf numFmtId="166" fontId="1" fillId="0" borderId="2" xfId="15" applyNumberFormat="1" applyFont="1" applyFill="1" applyBorder="1" applyAlignment="1">
      <alignment/>
    </xf>
    <xf numFmtId="166" fontId="1" fillId="0" borderId="5" xfId="15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9" xfId="15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3" fontId="1" fillId="4" borderId="0" xfId="15" applyFont="1" applyFill="1" applyAlignment="1">
      <alignment horizontal="center"/>
    </xf>
    <xf numFmtId="166" fontId="1" fillId="4" borderId="0" xfId="15" applyNumberFormat="1" applyFont="1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2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43" fontId="1" fillId="4" borderId="0" xfId="15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43" fontId="5" fillId="4" borderId="0" xfId="15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43" fontId="7" fillId="4" borderId="0" xfId="15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43" fontId="9" fillId="4" borderId="1" xfId="15" applyFont="1" applyFill="1" applyBorder="1" applyAlignment="1">
      <alignment horizontal="center"/>
    </xf>
    <xf numFmtId="43" fontId="9" fillId="4" borderId="1" xfId="15" applyFont="1" applyFill="1" applyBorder="1" applyAlignment="1">
      <alignment horizontal="center" wrapText="1"/>
    </xf>
    <xf numFmtId="166" fontId="9" fillId="4" borderId="1" xfId="15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2" fillId="4" borderId="1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43" fontId="3" fillId="4" borderId="0" xfId="15" applyFont="1" applyFill="1" applyAlignment="1">
      <alignment horizontal="center"/>
    </xf>
    <xf numFmtId="167" fontId="3" fillId="4" borderId="0" xfId="15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3" fontId="2" fillId="0" borderId="13" xfId="15" applyFont="1" applyFill="1" applyBorder="1" applyAlignment="1">
      <alignment horizontal="center"/>
    </xf>
    <xf numFmtId="43" fontId="4" fillId="0" borderId="1" xfId="15" applyFont="1" applyFill="1" applyBorder="1" applyAlignment="1">
      <alignment horizontal="center" wrapText="1"/>
    </xf>
    <xf numFmtId="167" fontId="4" fillId="0" borderId="1" xfId="15" applyNumberFormat="1" applyFont="1" applyFill="1" applyBorder="1" applyAlignment="1">
      <alignment horizontal="center" vertical="center" wrapText="1"/>
    </xf>
    <xf numFmtId="43" fontId="3" fillId="0" borderId="2" xfId="15" applyFont="1" applyFill="1" applyBorder="1" applyAlignment="1">
      <alignment horizontal="center"/>
    </xf>
    <xf numFmtId="1" fontId="3" fillId="0" borderId="2" xfId="15" applyNumberFormat="1" applyFont="1" applyFill="1" applyBorder="1" applyAlignment="1">
      <alignment horizontal="center"/>
    </xf>
    <xf numFmtId="43" fontId="1" fillId="0" borderId="10" xfId="15" applyFont="1" applyFill="1" applyBorder="1" applyAlignment="1">
      <alignment horizontal="center"/>
    </xf>
    <xf numFmtId="43" fontId="3" fillId="0" borderId="9" xfId="15" applyFont="1" applyFill="1" applyBorder="1" applyAlignment="1">
      <alignment horizontal="center"/>
    </xf>
    <xf numFmtId="1" fontId="3" fillId="0" borderId="9" xfId="15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 horizontal="center"/>
    </xf>
    <xf numFmtId="43" fontId="3" fillId="0" borderId="5" xfId="15" applyFont="1" applyFill="1" applyBorder="1" applyAlignment="1">
      <alignment horizontal="center"/>
    </xf>
    <xf numFmtId="1" fontId="3" fillId="0" borderId="5" xfId="15" applyNumberFormat="1" applyFont="1" applyFill="1" applyBorder="1" applyAlignment="1">
      <alignment horizontal="center"/>
    </xf>
    <xf numFmtId="43" fontId="1" fillId="4" borderId="0" xfId="15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6600"/>
      </font>
      <border/>
    </dxf>
    <dxf>
      <font>
        <b/>
        <i val="0"/>
        <color auto="1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tabSelected="1" zoomScale="75" zoomScaleNormal="75" workbookViewId="0" topLeftCell="A1">
      <selection activeCell="A46" sqref="A46"/>
    </sheetView>
  </sheetViews>
  <sheetFormatPr defaultColWidth="9.140625" defaultRowHeight="12.75"/>
  <cols>
    <col min="1" max="1" width="3.8515625" style="103" customWidth="1"/>
    <col min="2" max="2" width="23.7109375" style="109" bestFit="1" customWidth="1"/>
    <col min="3" max="7" width="8.140625" style="110" hidden="1" customWidth="1"/>
    <col min="8" max="8" width="7.57421875" style="110" hidden="1" customWidth="1"/>
    <col min="9" max="9" width="10.8515625" style="103" hidden="1" customWidth="1"/>
    <col min="10" max="15" width="7.421875" style="103" hidden="1" customWidth="1"/>
    <col min="16" max="16" width="11.7109375" style="103" customWidth="1"/>
    <col min="17" max="17" width="11.28125" style="103" customWidth="1"/>
    <col min="18" max="18" width="11.140625" style="103" customWidth="1"/>
    <col min="19" max="19" width="11.421875" style="103" customWidth="1"/>
    <col min="20" max="22" width="8.140625" style="103" customWidth="1"/>
    <col min="23" max="23" width="9.57421875" style="103" bestFit="1" customWidth="1"/>
    <col min="24" max="24" width="13.57421875" style="107" customWidth="1"/>
    <col min="25" max="25" width="9.7109375" style="107" customWidth="1"/>
    <col min="26" max="26" width="11.57421875" style="108" customWidth="1"/>
    <col min="27" max="27" width="9.140625" style="109" customWidth="1"/>
    <col min="28" max="16384" width="20.00390625" style="109" customWidth="1"/>
  </cols>
  <sheetData>
    <row r="2" spans="2:17" ht="15.75">
      <c r="B2" s="104" t="s">
        <v>7</v>
      </c>
      <c r="C2" s="105"/>
      <c r="D2" s="105"/>
      <c r="E2" s="105"/>
      <c r="F2" s="105"/>
      <c r="G2" s="105"/>
      <c r="H2" s="105"/>
      <c r="I2" s="106"/>
      <c r="J2" s="106"/>
      <c r="K2" s="106"/>
      <c r="L2" s="106"/>
      <c r="M2" s="106"/>
      <c r="N2" s="106"/>
      <c r="O2" s="106"/>
      <c r="P2" s="106">
        <v>152</v>
      </c>
      <c r="Q2" s="117" t="s">
        <v>124</v>
      </c>
    </row>
    <row r="3" spans="2:16" ht="15.75">
      <c r="B3" s="104" t="s">
        <v>71</v>
      </c>
      <c r="C3" s="105"/>
      <c r="D3" s="105"/>
      <c r="E3" s="105"/>
      <c r="F3" s="105"/>
      <c r="G3" s="105"/>
      <c r="H3" s="105"/>
      <c r="I3" s="106"/>
      <c r="J3" s="106"/>
      <c r="K3" s="106"/>
      <c r="L3" s="106"/>
      <c r="M3" s="106"/>
      <c r="N3" s="106"/>
      <c r="O3" s="106"/>
      <c r="P3" s="106">
        <v>173</v>
      </c>
    </row>
    <row r="5" spans="2:16" ht="15.75">
      <c r="B5" s="104" t="s">
        <v>12</v>
      </c>
      <c r="C5" s="105"/>
      <c r="D5" s="105"/>
      <c r="E5" s="105"/>
      <c r="F5" s="105"/>
      <c r="G5" s="105"/>
      <c r="H5" s="105"/>
      <c r="I5" s="106"/>
      <c r="J5" s="106"/>
      <c r="K5" s="106"/>
      <c r="L5" s="106"/>
      <c r="M5" s="106"/>
      <c r="N5" s="106"/>
      <c r="O5" s="106"/>
      <c r="P5" s="106">
        <v>203</v>
      </c>
    </row>
    <row r="6" spans="2:17" ht="15.75">
      <c r="B6" s="104" t="s">
        <v>71</v>
      </c>
      <c r="C6" s="105"/>
      <c r="D6" s="105"/>
      <c r="E6" s="105"/>
      <c r="F6" s="105"/>
      <c r="G6" s="105"/>
      <c r="H6" s="105"/>
      <c r="I6" s="106"/>
      <c r="J6" s="106"/>
      <c r="K6" s="106"/>
      <c r="L6" s="106"/>
      <c r="M6" s="106"/>
      <c r="N6" s="106"/>
      <c r="O6" s="106"/>
      <c r="P6" s="106">
        <v>182</v>
      </c>
      <c r="Q6" s="117" t="s">
        <v>125</v>
      </c>
    </row>
    <row r="8" spans="2:19" ht="15.75">
      <c r="B8" s="104" t="s">
        <v>20</v>
      </c>
      <c r="C8" s="105"/>
      <c r="D8" s="105"/>
      <c r="E8" s="105"/>
      <c r="F8" s="105"/>
      <c r="G8" s="105"/>
      <c r="H8" s="105"/>
      <c r="I8" s="106"/>
      <c r="J8" s="106"/>
      <c r="K8" s="106"/>
      <c r="L8" s="106"/>
      <c r="M8" s="106"/>
      <c r="N8" s="106"/>
      <c r="O8" s="106"/>
      <c r="P8" s="106">
        <v>174</v>
      </c>
      <c r="Q8" s="106">
        <v>176</v>
      </c>
      <c r="R8" s="106">
        <f>SUM(P8:Q8)</f>
        <v>350</v>
      </c>
      <c r="S8" s="117" t="s">
        <v>126</v>
      </c>
    </row>
    <row r="9" spans="2:19" ht="15.75">
      <c r="B9" s="104" t="s">
        <v>12</v>
      </c>
      <c r="C9" s="105"/>
      <c r="D9" s="105"/>
      <c r="E9" s="105"/>
      <c r="F9" s="105"/>
      <c r="G9" s="105"/>
      <c r="H9" s="105"/>
      <c r="I9" s="106"/>
      <c r="J9" s="106"/>
      <c r="K9" s="106"/>
      <c r="L9" s="106"/>
      <c r="M9" s="106"/>
      <c r="N9" s="106"/>
      <c r="O9" s="106"/>
      <c r="P9" s="106">
        <v>191</v>
      </c>
      <c r="Q9" s="106">
        <v>188</v>
      </c>
      <c r="R9" s="106">
        <f>SUM(P9:Q9)</f>
        <v>379</v>
      </c>
      <c r="S9" s="119" t="s">
        <v>127</v>
      </c>
    </row>
    <row r="12" spans="2:20" ht="15.75">
      <c r="B12" s="111" t="s">
        <v>23</v>
      </c>
      <c r="C12" s="112"/>
      <c r="D12" s="112"/>
      <c r="E12" s="112"/>
      <c r="F12" s="112"/>
      <c r="G12" s="112"/>
      <c r="H12" s="112"/>
      <c r="I12" s="113"/>
      <c r="J12" s="113"/>
      <c r="K12" s="113"/>
      <c r="L12" s="113"/>
      <c r="M12" s="113"/>
      <c r="N12" s="113"/>
      <c r="O12" s="113"/>
      <c r="P12" s="113">
        <v>168</v>
      </c>
      <c r="Q12" s="114"/>
      <c r="R12" s="114"/>
      <c r="S12" s="114"/>
      <c r="T12" s="114"/>
    </row>
    <row r="13" spans="2:20" ht="15.75">
      <c r="B13" s="111" t="s">
        <v>72</v>
      </c>
      <c r="C13" s="112"/>
      <c r="D13" s="112"/>
      <c r="E13" s="112"/>
      <c r="F13" s="112"/>
      <c r="G13" s="112"/>
      <c r="H13" s="112"/>
      <c r="I13" s="113"/>
      <c r="J13" s="113"/>
      <c r="K13" s="113"/>
      <c r="L13" s="113"/>
      <c r="M13" s="113"/>
      <c r="N13" s="113"/>
      <c r="O13" s="113"/>
      <c r="P13" s="113">
        <v>144</v>
      </c>
      <c r="Q13" s="118" t="s">
        <v>124</v>
      </c>
      <c r="R13" s="114"/>
      <c r="S13" s="114"/>
      <c r="T13" s="114"/>
    </row>
    <row r="14" spans="2:20" ht="15.75">
      <c r="B14" s="115"/>
      <c r="C14" s="116"/>
      <c r="D14" s="116"/>
      <c r="E14" s="116"/>
      <c r="F14" s="116"/>
      <c r="G14" s="116"/>
      <c r="H14" s="116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2:20" ht="15.75">
      <c r="B15" s="111" t="s">
        <v>24</v>
      </c>
      <c r="C15" s="112"/>
      <c r="D15" s="112"/>
      <c r="E15" s="112"/>
      <c r="F15" s="112"/>
      <c r="G15" s="112"/>
      <c r="H15" s="112"/>
      <c r="I15" s="113"/>
      <c r="J15" s="113"/>
      <c r="K15" s="113"/>
      <c r="L15" s="113"/>
      <c r="M15" s="113"/>
      <c r="N15" s="113"/>
      <c r="O15" s="113"/>
      <c r="P15" s="113">
        <v>221</v>
      </c>
      <c r="Q15" s="114"/>
      <c r="R15" s="114"/>
      <c r="S15" s="114"/>
      <c r="T15" s="114"/>
    </row>
    <row r="16" spans="2:20" ht="15.75">
      <c r="B16" s="111" t="s">
        <v>23</v>
      </c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3"/>
      <c r="P16" s="113">
        <v>167</v>
      </c>
      <c r="Q16" s="118" t="s">
        <v>125</v>
      </c>
      <c r="R16" s="114"/>
      <c r="S16" s="114"/>
      <c r="T16" s="114"/>
    </row>
    <row r="17" spans="2:20" ht="15.75">
      <c r="B17" s="115"/>
      <c r="C17" s="116"/>
      <c r="D17" s="116"/>
      <c r="E17" s="116"/>
      <c r="F17" s="116"/>
      <c r="G17" s="116"/>
      <c r="H17" s="116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2:20" ht="15.75">
      <c r="B18" s="111" t="s">
        <v>87</v>
      </c>
      <c r="C18" s="112"/>
      <c r="D18" s="112"/>
      <c r="E18" s="112"/>
      <c r="F18" s="112"/>
      <c r="G18" s="112"/>
      <c r="H18" s="112"/>
      <c r="I18" s="113"/>
      <c r="J18" s="113"/>
      <c r="K18" s="113"/>
      <c r="L18" s="113"/>
      <c r="M18" s="113"/>
      <c r="N18" s="113"/>
      <c r="O18" s="113"/>
      <c r="P18" s="113">
        <v>205</v>
      </c>
      <c r="Q18" s="113">
        <v>144</v>
      </c>
      <c r="R18" s="113">
        <f>SUM(P18:Q18)</f>
        <v>349</v>
      </c>
      <c r="S18" s="118" t="s">
        <v>127</v>
      </c>
      <c r="T18" s="114"/>
    </row>
    <row r="19" spans="2:20" ht="15.75">
      <c r="B19" s="111" t="s">
        <v>24</v>
      </c>
      <c r="C19" s="112"/>
      <c r="D19" s="112"/>
      <c r="E19" s="112"/>
      <c r="F19" s="112"/>
      <c r="G19" s="112"/>
      <c r="H19" s="112"/>
      <c r="I19" s="113"/>
      <c r="J19" s="113"/>
      <c r="K19" s="113"/>
      <c r="L19" s="113"/>
      <c r="M19" s="113"/>
      <c r="N19" s="113"/>
      <c r="O19" s="113"/>
      <c r="P19" s="113">
        <v>162</v>
      </c>
      <c r="Q19" s="113">
        <v>177</v>
      </c>
      <c r="R19" s="113">
        <f>SUM(P19:Q19)</f>
        <v>339</v>
      </c>
      <c r="S19" s="120" t="s">
        <v>126</v>
      </c>
      <c r="T19" s="114"/>
    </row>
    <row r="20" spans="2:20" ht="15.75">
      <c r="B20" s="115"/>
      <c r="C20" s="116"/>
      <c r="D20" s="116"/>
      <c r="E20" s="116"/>
      <c r="F20" s="116"/>
      <c r="G20" s="116"/>
      <c r="H20" s="116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</row>
    <row r="21" spans="2:20" ht="15.75">
      <c r="B21" s="115"/>
      <c r="C21" s="116"/>
      <c r="D21" s="116"/>
      <c r="E21" s="116"/>
      <c r="F21" s="116"/>
      <c r="G21" s="116"/>
      <c r="H21" s="116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</row>
    <row r="22" spans="2:20" ht="15.75">
      <c r="B22" s="115"/>
      <c r="C22" s="116"/>
      <c r="D22" s="116"/>
      <c r="E22" s="116"/>
      <c r="F22" s="116"/>
      <c r="G22" s="116"/>
      <c r="H22" s="116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2:20" ht="15.75">
      <c r="B23" s="115"/>
      <c r="C23" s="116"/>
      <c r="D23" s="116"/>
      <c r="E23" s="116"/>
      <c r="F23" s="116"/>
      <c r="G23" s="116"/>
      <c r="H23" s="116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="75" zoomScaleNormal="75" workbookViewId="0" topLeftCell="A1">
      <selection activeCell="A37" sqref="A37"/>
    </sheetView>
  </sheetViews>
  <sheetFormatPr defaultColWidth="9.140625" defaultRowHeight="12.75"/>
  <cols>
    <col min="1" max="1" width="3.8515625" style="125" customWidth="1"/>
    <col min="2" max="2" width="23.7109375" style="126" bestFit="1" customWidth="1"/>
    <col min="3" max="7" width="8.140625" style="127" hidden="1" customWidth="1"/>
    <col min="8" max="8" width="7.57421875" style="127" hidden="1" customWidth="1"/>
    <col min="9" max="9" width="15.140625" style="125" customWidth="1"/>
    <col min="10" max="10" width="14.00390625" style="128" customWidth="1"/>
    <col min="11" max="11" width="5.140625" style="126" bestFit="1" customWidth="1"/>
    <col min="12" max="12" width="4.8515625" style="126" customWidth="1"/>
    <col min="13" max="16384" width="20.00390625" style="126" customWidth="1"/>
  </cols>
  <sheetData>
    <row r="1" ht="15.75">
      <c r="B1" s="126" t="s">
        <v>122</v>
      </c>
    </row>
    <row r="2" spans="1:10" ht="15.75">
      <c r="A2" s="125">
        <v>1</v>
      </c>
      <c r="B2" s="129" t="s">
        <v>13</v>
      </c>
      <c r="C2" s="121">
        <v>177</v>
      </c>
      <c r="D2" s="121">
        <v>184</v>
      </c>
      <c r="E2" s="121">
        <v>160</v>
      </c>
      <c r="F2" s="121">
        <v>148</v>
      </c>
      <c r="G2" s="121">
        <v>178</v>
      </c>
      <c r="H2" s="121">
        <v>199</v>
      </c>
      <c r="I2" s="122">
        <f>SUM(C2:H2)</f>
        <v>1046</v>
      </c>
      <c r="J2" s="130">
        <f>AVERAGE(C2,D2,E2,F2,G2,H2)</f>
        <v>174.33333333333334</v>
      </c>
    </row>
    <row r="3" spans="1:10" ht="15.75">
      <c r="A3" s="125">
        <v>2</v>
      </c>
      <c r="B3" s="129" t="s">
        <v>19</v>
      </c>
      <c r="C3" s="121">
        <v>152</v>
      </c>
      <c r="D3" s="121">
        <v>138</v>
      </c>
      <c r="E3" s="121">
        <v>128</v>
      </c>
      <c r="F3" s="121">
        <v>146</v>
      </c>
      <c r="G3" s="121">
        <v>127</v>
      </c>
      <c r="H3" s="121">
        <v>166</v>
      </c>
      <c r="I3" s="122">
        <f>SUM(C3:H3)</f>
        <v>857</v>
      </c>
      <c r="J3" s="130">
        <f>AVERAGE(C3,D3,E3,F3,G3,H3)</f>
        <v>142.83333333333334</v>
      </c>
    </row>
    <row r="4" spans="1:10" ht="15.75">
      <c r="A4" s="125">
        <f>A3+1</f>
        <v>3</v>
      </c>
      <c r="B4" s="129" t="s">
        <v>45</v>
      </c>
      <c r="C4" s="121">
        <v>150</v>
      </c>
      <c r="D4" s="121">
        <v>142</v>
      </c>
      <c r="E4" s="121">
        <v>144</v>
      </c>
      <c r="F4" s="121">
        <v>128</v>
      </c>
      <c r="G4" s="121">
        <v>148</v>
      </c>
      <c r="H4" s="121">
        <v>144</v>
      </c>
      <c r="I4" s="122">
        <f>SUM(C4:H4)</f>
        <v>856</v>
      </c>
      <c r="J4" s="130">
        <f>AVERAGE(C4,D4,E4,F4,G4,H4)</f>
        <v>142.66666666666666</v>
      </c>
    </row>
    <row r="5" spans="2:10" ht="46.5" customHeight="1">
      <c r="B5" s="126" t="s">
        <v>123</v>
      </c>
      <c r="C5" s="121"/>
      <c r="D5" s="121"/>
      <c r="E5" s="121"/>
      <c r="F5" s="121"/>
      <c r="G5" s="121"/>
      <c r="H5" s="121"/>
      <c r="I5" s="122"/>
      <c r="J5" s="130"/>
    </row>
    <row r="6" spans="1:10" ht="15.75">
      <c r="A6" s="125">
        <v>1</v>
      </c>
      <c r="B6" s="131" t="s">
        <v>89</v>
      </c>
      <c r="C6" s="123">
        <v>154</v>
      </c>
      <c r="D6" s="123">
        <v>167</v>
      </c>
      <c r="E6" s="123">
        <v>137</v>
      </c>
      <c r="F6" s="123">
        <v>178</v>
      </c>
      <c r="G6" s="123">
        <v>167</v>
      </c>
      <c r="H6" s="123">
        <v>149</v>
      </c>
      <c r="I6" s="124">
        <f>SUM(C6:H6)</f>
        <v>952</v>
      </c>
      <c r="J6" s="132">
        <f>AVERAGE(C6,D6,E6,F6,G6,H6)</f>
        <v>158.66666666666666</v>
      </c>
    </row>
    <row r="7" spans="1:10" ht="15.75">
      <c r="A7" s="125">
        <v>2</v>
      </c>
      <c r="B7" s="131" t="s">
        <v>56</v>
      </c>
      <c r="C7" s="123">
        <v>148</v>
      </c>
      <c r="D7" s="123">
        <v>125</v>
      </c>
      <c r="E7" s="123">
        <v>170</v>
      </c>
      <c r="F7" s="123">
        <v>144</v>
      </c>
      <c r="G7" s="123">
        <v>162</v>
      </c>
      <c r="H7" s="123">
        <v>129</v>
      </c>
      <c r="I7" s="124">
        <f>SUM(C7:H7)</f>
        <v>878</v>
      </c>
      <c r="J7" s="132">
        <f>AVERAGE(C7,D7,E7,F7,G7,H7)</f>
        <v>146.33333333333334</v>
      </c>
    </row>
    <row r="8" spans="1:11" ht="15.75">
      <c r="A8" s="125">
        <v>3</v>
      </c>
      <c r="B8" s="131" t="s">
        <v>84</v>
      </c>
      <c r="C8" s="123">
        <v>124</v>
      </c>
      <c r="D8" s="123">
        <v>127</v>
      </c>
      <c r="E8" s="123">
        <v>142</v>
      </c>
      <c r="F8" s="123">
        <v>169</v>
      </c>
      <c r="G8" s="123">
        <v>165</v>
      </c>
      <c r="H8" s="123">
        <v>118</v>
      </c>
      <c r="I8" s="124">
        <f>SUM(C8:H8)</f>
        <v>845</v>
      </c>
      <c r="J8" s="132">
        <f>AVERAGE(C8,D8,E8,F8,G8,H8)</f>
        <v>140.83333333333334</v>
      </c>
      <c r="K8" s="126" t="s">
        <v>65</v>
      </c>
    </row>
  </sheetData>
  <conditionalFormatting sqref="C14:H14 J2:J14">
    <cfRule type="cellIs" priority="1" dxfId="0" operator="between" stopIfTrue="1">
      <formula>200</formula>
      <formula>300</formula>
    </cfRule>
  </conditionalFormatting>
  <conditionalFormatting sqref="C2:H13">
    <cfRule type="cellIs" priority="2" dxfId="1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zoomScale="75" zoomScaleNormal="75" workbookViewId="0" topLeftCell="A1">
      <selection activeCell="A40" sqref="A40"/>
    </sheetView>
  </sheetViews>
  <sheetFormatPr defaultColWidth="9.140625" defaultRowHeight="12.75"/>
  <cols>
    <col min="1" max="1" width="3.8515625" style="103" customWidth="1"/>
    <col min="2" max="2" width="21.140625" style="109" customWidth="1"/>
    <col min="3" max="7" width="8.140625" style="110" hidden="1" customWidth="1"/>
    <col min="8" max="8" width="7.57421875" style="110" hidden="1" customWidth="1"/>
    <col min="9" max="9" width="10.8515625" style="103" hidden="1" customWidth="1"/>
    <col min="10" max="15" width="7.421875" style="103" hidden="1" customWidth="1"/>
    <col min="16" max="16" width="11.7109375" style="103" customWidth="1"/>
    <col min="17" max="22" width="8.140625" style="103" customWidth="1"/>
    <col min="23" max="23" width="9.57421875" style="103" bestFit="1" customWidth="1"/>
    <col min="24" max="24" width="13.57421875" style="107" customWidth="1"/>
    <col min="25" max="25" width="9.7109375" style="107" customWidth="1"/>
    <col min="26" max="26" width="11.57421875" style="108" customWidth="1"/>
    <col min="27" max="27" width="6.7109375" style="109" customWidth="1"/>
    <col min="28" max="16384" width="20.00390625" style="109" customWidth="1"/>
  </cols>
  <sheetData>
    <row r="1" spans="1:26" s="141" customFormat="1" ht="30" customHeight="1">
      <c r="A1" s="133"/>
      <c r="B1" s="134" t="s">
        <v>118</v>
      </c>
      <c r="C1" s="135"/>
      <c r="D1" s="133"/>
      <c r="E1" s="136"/>
      <c r="F1" s="133"/>
      <c r="G1" s="136"/>
      <c r="H1" s="133"/>
      <c r="I1" s="136" t="s">
        <v>110</v>
      </c>
      <c r="J1" s="135">
        <v>1</v>
      </c>
      <c r="K1" s="135">
        <v>2</v>
      </c>
      <c r="L1" s="135">
        <v>3</v>
      </c>
      <c r="M1" s="133">
        <v>4</v>
      </c>
      <c r="N1" s="135">
        <v>5</v>
      </c>
      <c r="O1" s="135">
        <v>6</v>
      </c>
      <c r="P1" s="137" t="s">
        <v>121</v>
      </c>
      <c r="Q1" s="135">
        <v>1</v>
      </c>
      <c r="R1" s="135">
        <v>2</v>
      </c>
      <c r="S1" s="135">
        <v>3</v>
      </c>
      <c r="T1" s="135">
        <v>4</v>
      </c>
      <c r="U1" s="135">
        <v>5</v>
      </c>
      <c r="V1" s="135">
        <v>6</v>
      </c>
      <c r="W1" s="133" t="s">
        <v>1</v>
      </c>
      <c r="X1" s="138" t="s">
        <v>2</v>
      </c>
      <c r="Y1" s="139" t="s">
        <v>119</v>
      </c>
      <c r="Z1" s="140" t="s">
        <v>120</v>
      </c>
    </row>
    <row r="2" spans="1:27" ht="15.75">
      <c r="A2" s="65">
        <v>1</v>
      </c>
      <c r="B2" s="57" t="s">
        <v>20</v>
      </c>
      <c r="C2" s="52">
        <v>200</v>
      </c>
      <c r="D2" s="53">
        <v>193</v>
      </c>
      <c r="E2" s="52">
        <v>199</v>
      </c>
      <c r="F2" s="53">
        <v>213</v>
      </c>
      <c r="G2" s="52">
        <v>198</v>
      </c>
      <c r="H2" s="53">
        <v>225</v>
      </c>
      <c r="I2" s="54">
        <f aca="true" t="shared" si="0" ref="I2:I13">SUM(C2:H2)</f>
        <v>1228</v>
      </c>
      <c r="J2" s="64">
        <v>186</v>
      </c>
      <c r="K2" s="64">
        <v>203</v>
      </c>
      <c r="L2" s="64">
        <v>165</v>
      </c>
      <c r="M2" s="53">
        <v>188</v>
      </c>
      <c r="N2" s="64">
        <v>184</v>
      </c>
      <c r="O2" s="64">
        <v>204</v>
      </c>
      <c r="P2" s="71">
        <f>SUM(I2:O2)</f>
        <v>2358</v>
      </c>
      <c r="Q2" s="64">
        <v>209</v>
      </c>
      <c r="R2" s="64">
        <v>202</v>
      </c>
      <c r="S2" s="64">
        <v>152</v>
      </c>
      <c r="T2" s="64">
        <v>195</v>
      </c>
      <c r="U2" s="64">
        <v>214</v>
      </c>
      <c r="V2" s="64">
        <v>186</v>
      </c>
      <c r="W2" s="65">
        <f>SUM(P2:V2)</f>
        <v>3516</v>
      </c>
      <c r="X2" s="69">
        <f aca="true" t="shared" si="1" ref="X2:X12">AVERAGE(C2,D2,E2,F2,G2,H2,J2,K2,L2,M2,N2,O2,R2,S2,T2,Q2,U2,V2)</f>
        <v>195.33333333333334</v>
      </c>
      <c r="Y2" s="94">
        <f>SUM(Q2:V2)</f>
        <v>1158</v>
      </c>
      <c r="Z2" s="95">
        <f>AVERAGE(Q2,R2,S2,T2,U2,V2)</f>
        <v>193</v>
      </c>
      <c r="AA2" s="55">
        <f>W2-W5</f>
        <v>169</v>
      </c>
    </row>
    <row r="3" spans="1:27" ht="15.75">
      <c r="A3" s="65">
        <f aca="true" t="shared" si="2" ref="A3:A13">A2+1</f>
        <v>2</v>
      </c>
      <c r="B3" s="51" t="s">
        <v>12</v>
      </c>
      <c r="C3" s="52">
        <v>116</v>
      </c>
      <c r="D3" s="53">
        <v>145</v>
      </c>
      <c r="E3" s="52">
        <v>180</v>
      </c>
      <c r="F3" s="53">
        <v>220</v>
      </c>
      <c r="G3" s="52">
        <v>178</v>
      </c>
      <c r="H3" s="53">
        <v>165</v>
      </c>
      <c r="I3" s="54">
        <f t="shared" si="0"/>
        <v>1004</v>
      </c>
      <c r="J3" s="64">
        <v>179</v>
      </c>
      <c r="K3" s="64">
        <v>217</v>
      </c>
      <c r="L3" s="64">
        <v>149</v>
      </c>
      <c r="M3" s="53">
        <v>179</v>
      </c>
      <c r="N3" s="64">
        <v>183</v>
      </c>
      <c r="O3" s="64">
        <v>225</v>
      </c>
      <c r="P3" s="65">
        <f aca="true" t="shared" si="3" ref="P3:P13">SUM(I3:O3)</f>
        <v>2136</v>
      </c>
      <c r="Q3" s="64">
        <v>236</v>
      </c>
      <c r="R3" s="64">
        <v>226</v>
      </c>
      <c r="S3" s="64">
        <v>203</v>
      </c>
      <c r="T3" s="64">
        <v>199</v>
      </c>
      <c r="U3" s="64">
        <v>180</v>
      </c>
      <c r="V3" s="64">
        <v>210</v>
      </c>
      <c r="W3" s="65">
        <f aca="true" t="shared" si="4" ref="W3:W13">SUM(P3:V3)</f>
        <v>3390</v>
      </c>
      <c r="X3" s="69">
        <f t="shared" si="1"/>
        <v>188.33333333333334</v>
      </c>
      <c r="Y3" s="83">
        <f aca="true" t="shared" si="5" ref="Y3:Y13">SUM(Q3:V3)</f>
        <v>1254</v>
      </c>
      <c r="Z3" s="96">
        <f aca="true" t="shared" si="6" ref="Z3:Z13">AVERAGE(Q3,R3,S3,T3,U3,V3)</f>
        <v>209</v>
      </c>
      <c r="AA3" s="55">
        <f>W3-W5</f>
        <v>43</v>
      </c>
    </row>
    <row r="4" spans="1:27" ht="15.75">
      <c r="A4" s="65">
        <f t="shared" si="2"/>
        <v>3</v>
      </c>
      <c r="B4" s="51" t="s">
        <v>71</v>
      </c>
      <c r="C4" s="52">
        <v>195</v>
      </c>
      <c r="D4" s="53">
        <v>189</v>
      </c>
      <c r="E4" s="52">
        <v>195</v>
      </c>
      <c r="F4" s="53">
        <v>179</v>
      </c>
      <c r="G4" s="52">
        <v>213</v>
      </c>
      <c r="H4" s="53">
        <v>180</v>
      </c>
      <c r="I4" s="54">
        <f t="shared" si="0"/>
        <v>1151</v>
      </c>
      <c r="J4" s="64">
        <v>211</v>
      </c>
      <c r="K4" s="64">
        <v>169</v>
      </c>
      <c r="L4" s="64">
        <v>161</v>
      </c>
      <c r="M4" s="53">
        <v>143</v>
      </c>
      <c r="N4" s="64">
        <v>182</v>
      </c>
      <c r="O4" s="64">
        <v>177</v>
      </c>
      <c r="P4" s="65">
        <f t="shared" si="3"/>
        <v>2194</v>
      </c>
      <c r="Q4" s="64">
        <v>233</v>
      </c>
      <c r="R4" s="64">
        <v>233</v>
      </c>
      <c r="S4" s="64">
        <v>199</v>
      </c>
      <c r="T4" s="64">
        <v>140</v>
      </c>
      <c r="U4" s="64">
        <v>190</v>
      </c>
      <c r="V4" s="64">
        <v>178</v>
      </c>
      <c r="W4" s="65">
        <f t="shared" si="4"/>
        <v>3367</v>
      </c>
      <c r="X4" s="69">
        <f t="shared" si="1"/>
        <v>187.05555555555554</v>
      </c>
      <c r="Y4" s="83">
        <f t="shared" si="5"/>
        <v>1173</v>
      </c>
      <c r="Z4" s="96">
        <f t="shared" si="6"/>
        <v>195.5</v>
      </c>
      <c r="AA4" s="55">
        <f>W4-W5</f>
        <v>20</v>
      </c>
    </row>
    <row r="5" spans="1:27" ht="16.5" thickBot="1">
      <c r="A5" s="98">
        <f t="shared" si="2"/>
        <v>4</v>
      </c>
      <c r="B5" s="58" t="s">
        <v>7</v>
      </c>
      <c r="C5" s="59">
        <v>192</v>
      </c>
      <c r="D5" s="60">
        <v>189</v>
      </c>
      <c r="E5" s="59">
        <v>139</v>
      </c>
      <c r="F5" s="60">
        <v>235</v>
      </c>
      <c r="G5" s="59">
        <v>184</v>
      </c>
      <c r="H5" s="60">
        <v>198</v>
      </c>
      <c r="I5" s="61">
        <f t="shared" si="0"/>
        <v>1137</v>
      </c>
      <c r="J5" s="89">
        <v>185</v>
      </c>
      <c r="K5" s="89">
        <v>140</v>
      </c>
      <c r="L5" s="89">
        <v>140</v>
      </c>
      <c r="M5" s="60">
        <v>164</v>
      </c>
      <c r="N5" s="89">
        <v>168</v>
      </c>
      <c r="O5" s="89">
        <v>207</v>
      </c>
      <c r="P5" s="98">
        <f t="shared" si="3"/>
        <v>2141</v>
      </c>
      <c r="Q5" s="89">
        <v>183</v>
      </c>
      <c r="R5" s="89">
        <v>191</v>
      </c>
      <c r="S5" s="89">
        <v>223</v>
      </c>
      <c r="T5" s="89">
        <v>210</v>
      </c>
      <c r="U5" s="89">
        <v>173</v>
      </c>
      <c r="V5" s="89">
        <v>226</v>
      </c>
      <c r="W5" s="98">
        <f t="shared" si="4"/>
        <v>3347</v>
      </c>
      <c r="X5" s="99">
        <f t="shared" si="1"/>
        <v>185.94444444444446</v>
      </c>
      <c r="Y5" s="90">
        <f t="shared" si="5"/>
        <v>1206</v>
      </c>
      <c r="Z5" s="100">
        <f t="shared" si="6"/>
        <v>201</v>
      </c>
      <c r="AA5" s="101">
        <v>0</v>
      </c>
    </row>
    <row r="6" spans="1:27" ht="15.75">
      <c r="A6" s="65">
        <f t="shared" si="2"/>
        <v>5</v>
      </c>
      <c r="B6" s="51" t="s">
        <v>16</v>
      </c>
      <c r="C6" s="52">
        <v>199</v>
      </c>
      <c r="D6" s="53">
        <v>152</v>
      </c>
      <c r="E6" s="52">
        <v>167</v>
      </c>
      <c r="F6" s="53">
        <v>144</v>
      </c>
      <c r="G6" s="52">
        <v>188</v>
      </c>
      <c r="H6" s="53">
        <v>183</v>
      </c>
      <c r="I6" s="54">
        <f t="shared" si="0"/>
        <v>1033</v>
      </c>
      <c r="J6" s="64">
        <v>158</v>
      </c>
      <c r="K6" s="64">
        <v>178</v>
      </c>
      <c r="L6" s="64">
        <v>200</v>
      </c>
      <c r="M6" s="53">
        <v>223</v>
      </c>
      <c r="N6" s="64">
        <v>212</v>
      </c>
      <c r="O6" s="64">
        <v>170</v>
      </c>
      <c r="P6" s="65">
        <f t="shared" si="3"/>
        <v>2174</v>
      </c>
      <c r="Q6" s="64">
        <v>183</v>
      </c>
      <c r="R6" s="64">
        <v>211</v>
      </c>
      <c r="S6" s="64">
        <v>176</v>
      </c>
      <c r="T6" s="64">
        <v>178</v>
      </c>
      <c r="U6" s="64">
        <v>175</v>
      </c>
      <c r="V6" s="64">
        <v>235</v>
      </c>
      <c r="W6" s="65">
        <f t="shared" si="4"/>
        <v>3332</v>
      </c>
      <c r="X6" s="69">
        <f t="shared" si="1"/>
        <v>185.11111111111111</v>
      </c>
      <c r="Y6" s="83">
        <f t="shared" si="5"/>
        <v>1158</v>
      </c>
      <c r="Z6" s="96">
        <f t="shared" si="6"/>
        <v>193</v>
      </c>
      <c r="AA6" s="55">
        <f>W6-W5</f>
        <v>-15</v>
      </c>
    </row>
    <row r="7" spans="1:27" ht="15.75">
      <c r="A7" s="65">
        <f t="shared" si="2"/>
        <v>6</v>
      </c>
      <c r="B7" s="51" t="s">
        <v>26</v>
      </c>
      <c r="C7" s="52">
        <v>165</v>
      </c>
      <c r="D7" s="53">
        <v>170</v>
      </c>
      <c r="E7" s="52">
        <v>182</v>
      </c>
      <c r="F7" s="53">
        <v>188</v>
      </c>
      <c r="G7" s="52">
        <v>195</v>
      </c>
      <c r="H7" s="53">
        <v>180</v>
      </c>
      <c r="I7" s="54">
        <f t="shared" si="0"/>
        <v>1080</v>
      </c>
      <c r="J7" s="64">
        <v>217</v>
      </c>
      <c r="K7" s="64">
        <v>204</v>
      </c>
      <c r="L7" s="64">
        <v>212</v>
      </c>
      <c r="M7" s="53">
        <v>184</v>
      </c>
      <c r="N7" s="64">
        <v>190</v>
      </c>
      <c r="O7" s="64">
        <v>163</v>
      </c>
      <c r="P7" s="65">
        <f t="shared" si="3"/>
        <v>2250</v>
      </c>
      <c r="Q7" s="64">
        <v>207</v>
      </c>
      <c r="R7" s="64">
        <v>169</v>
      </c>
      <c r="S7" s="64">
        <v>175</v>
      </c>
      <c r="T7" s="64">
        <v>160</v>
      </c>
      <c r="U7" s="64">
        <v>184</v>
      </c>
      <c r="V7" s="64">
        <v>162</v>
      </c>
      <c r="W7" s="65">
        <f t="shared" si="4"/>
        <v>3307</v>
      </c>
      <c r="X7" s="69">
        <f t="shared" si="1"/>
        <v>183.72222222222223</v>
      </c>
      <c r="Y7" s="83">
        <f t="shared" si="5"/>
        <v>1057</v>
      </c>
      <c r="Z7" s="96">
        <f t="shared" si="6"/>
        <v>176.16666666666666</v>
      </c>
      <c r="AA7" s="55">
        <f>W7-W5</f>
        <v>-40</v>
      </c>
    </row>
    <row r="8" spans="1:27" ht="15.75">
      <c r="A8" s="65">
        <f t="shared" si="2"/>
        <v>7</v>
      </c>
      <c r="B8" s="51" t="s">
        <v>14</v>
      </c>
      <c r="C8" s="52">
        <v>204</v>
      </c>
      <c r="D8" s="53">
        <v>202</v>
      </c>
      <c r="E8" s="52">
        <v>190</v>
      </c>
      <c r="F8" s="53">
        <v>211</v>
      </c>
      <c r="G8" s="52">
        <v>136</v>
      </c>
      <c r="H8" s="53">
        <v>125</v>
      </c>
      <c r="I8" s="54">
        <f t="shared" si="0"/>
        <v>1068</v>
      </c>
      <c r="J8" s="64">
        <v>191</v>
      </c>
      <c r="K8" s="64">
        <v>241</v>
      </c>
      <c r="L8" s="64">
        <v>182</v>
      </c>
      <c r="M8" s="53">
        <v>191</v>
      </c>
      <c r="N8" s="64">
        <v>172</v>
      </c>
      <c r="O8" s="64">
        <v>205</v>
      </c>
      <c r="P8" s="65">
        <f t="shared" si="3"/>
        <v>2250</v>
      </c>
      <c r="Q8" s="64">
        <v>146</v>
      </c>
      <c r="R8" s="64">
        <v>157</v>
      </c>
      <c r="S8" s="64">
        <v>198</v>
      </c>
      <c r="T8" s="64">
        <v>178</v>
      </c>
      <c r="U8" s="64">
        <v>187</v>
      </c>
      <c r="V8" s="64">
        <v>164</v>
      </c>
      <c r="W8" s="65">
        <f t="shared" si="4"/>
        <v>3280</v>
      </c>
      <c r="X8" s="69">
        <f t="shared" si="1"/>
        <v>182.22222222222223</v>
      </c>
      <c r="Y8" s="83">
        <f t="shared" si="5"/>
        <v>1030</v>
      </c>
      <c r="Z8" s="96">
        <f t="shared" si="6"/>
        <v>171.66666666666666</v>
      </c>
      <c r="AA8" s="55">
        <f>W8-W5</f>
        <v>-67</v>
      </c>
    </row>
    <row r="9" spans="1:27" ht="15.75">
      <c r="A9" s="65">
        <f t="shared" si="2"/>
        <v>8</v>
      </c>
      <c r="B9" s="51" t="s">
        <v>70</v>
      </c>
      <c r="C9" s="52">
        <v>190</v>
      </c>
      <c r="D9" s="53">
        <v>157</v>
      </c>
      <c r="E9" s="52">
        <v>172</v>
      </c>
      <c r="F9" s="53">
        <v>166</v>
      </c>
      <c r="G9" s="52">
        <v>157</v>
      </c>
      <c r="H9" s="53">
        <v>183</v>
      </c>
      <c r="I9" s="54">
        <f t="shared" si="0"/>
        <v>1025</v>
      </c>
      <c r="J9" s="64">
        <v>158</v>
      </c>
      <c r="K9" s="64">
        <v>190</v>
      </c>
      <c r="L9" s="64">
        <v>203</v>
      </c>
      <c r="M9" s="53">
        <v>255</v>
      </c>
      <c r="N9" s="64">
        <v>174</v>
      </c>
      <c r="O9" s="64">
        <v>135</v>
      </c>
      <c r="P9" s="65">
        <f t="shared" si="3"/>
        <v>2140</v>
      </c>
      <c r="Q9" s="64">
        <v>172</v>
      </c>
      <c r="R9" s="64">
        <v>168</v>
      </c>
      <c r="S9" s="64">
        <v>171</v>
      </c>
      <c r="T9" s="64">
        <v>177</v>
      </c>
      <c r="U9" s="64">
        <v>216</v>
      </c>
      <c r="V9" s="64">
        <v>160</v>
      </c>
      <c r="W9" s="65">
        <f t="shared" si="4"/>
        <v>3204</v>
      </c>
      <c r="X9" s="69">
        <f t="shared" si="1"/>
        <v>178</v>
      </c>
      <c r="Y9" s="83">
        <f t="shared" si="5"/>
        <v>1064</v>
      </c>
      <c r="Z9" s="96">
        <f t="shared" si="6"/>
        <v>177.33333333333334</v>
      </c>
      <c r="AA9" s="55">
        <f>W9-W5</f>
        <v>-143</v>
      </c>
    </row>
    <row r="10" spans="1:27" ht="15.75">
      <c r="A10" s="65">
        <f t="shared" si="2"/>
        <v>9</v>
      </c>
      <c r="B10" s="51" t="s">
        <v>99</v>
      </c>
      <c r="C10" s="52">
        <v>171</v>
      </c>
      <c r="D10" s="53">
        <v>223</v>
      </c>
      <c r="E10" s="52">
        <v>194</v>
      </c>
      <c r="F10" s="53">
        <v>154</v>
      </c>
      <c r="G10" s="52">
        <v>179</v>
      </c>
      <c r="H10" s="53">
        <v>184</v>
      </c>
      <c r="I10" s="54">
        <f t="shared" si="0"/>
        <v>1105</v>
      </c>
      <c r="J10" s="64">
        <v>152</v>
      </c>
      <c r="K10" s="64">
        <v>182</v>
      </c>
      <c r="L10" s="64">
        <v>187</v>
      </c>
      <c r="M10" s="53">
        <v>175</v>
      </c>
      <c r="N10" s="64">
        <v>180</v>
      </c>
      <c r="O10" s="64">
        <v>172</v>
      </c>
      <c r="P10" s="65">
        <f t="shared" si="3"/>
        <v>2153</v>
      </c>
      <c r="Q10" s="64">
        <v>157</v>
      </c>
      <c r="R10" s="64">
        <v>172</v>
      </c>
      <c r="S10" s="64">
        <v>171</v>
      </c>
      <c r="T10" s="64">
        <v>160</v>
      </c>
      <c r="U10" s="64">
        <v>200</v>
      </c>
      <c r="V10" s="64">
        <v>176</v>
      </c>
      <c r="W10" s="65">
        <f t="shared" si="4"/>
        <v>3189</v>
      </c>
      <c r="X10" s="69">
        <f t="shared" si="1"/>
        <v>177.16666666666666</v>
      </c>
      <c r="Y10" s="83">
        <f t="shared" si="5"/>
        <v>1036</v>
      </c>
      <c r="Z10" s="96">
        <f t="shared" si="6"/>
        <v>172.66666666666666</v>
      </c>
      <c r="AA10" s="55">
        <f>W10-W5</f>
        <v>-158</v>
      </c>
    </row>
    <row r="11" spans="1:27" ht="15.75">
      <c r="A11" s="65">
        <f t="shared" si="2"/>
        <v>10</v>
      </c>
      <c r="B11" s="51" t="s">
        <v>22</v>
      </c>
      <c r="C11" s="52">
        <v>188</v>
      </c>
      <c r="D11" s="53">
        <v>189</v>
      </c>
      <c r="E11" s="52">
        <v>222</v>
      </c>
      <c r="F11" s="53">
        <v>172</v>
      </c>
      <c r="G11" s="52">
        <v>179</v>
      </c>
      <c r="H11" s="53">
        <v>142</v>
      </c>
      <c r="I11" s="54">
        <f t="shared" si="0"/>
        <v>1092</v>
      </c>
      <c r="J11" s="64">
        <v>175</v>
      </c>
      <c r="K11" s="64">
        <v>163</v>
      </c>
      <c r="L11" s="64">
        <v>170</v>
      </c>
      <c r="M11" s="53">
        <v>180</v>
      </c>
      <c r="N11" s="64">
        <v>145</v>
      </c>
      <c r="O11" s="64">
        <v>154</v>
      </c>
      <c r="P11" s="65">
        <f t="shared" si="3"/>
        <v>2079</v>
      </c>
      <c r="Q11" s="64">
        <v>185</v>
      </c>
      <c r="R11" s="64">
        <v>172</v>
      </c>
      <c r="S11" s="64">
        <v>188</v>
      </c>
      <c r="T11" s="64">
        <v>186</v>
      </c>
      <c r="U11" s="64">
        <v>180</v>
      </c>
      <c r="V11" s="64">
        <v>159</v>
      </c>
      <c r="W11" s="65">
        <f t="shared" si="4"/>
        <v>3149</v>
      </c>
      <c r="X11" s="69">
        <f t="shared" si="1"/>
        <v>174.94444444444446</v>
      </c>
      <c r="Y11" s="83">
        <f t="shared" si="5"/>
        <v>1070</v>
      </c>
      <c r="Z11" s="96">
        <f t="shared" si="6"/>
        <v>178.33333333333334</v>
      </c>
      <c r="AA11" s="55">
        <f>W11-W5</f>
        <v>-198</v>
      </c>
    </row>
    <row r="12" spans="1:27" ht="15.75">
      <c r="A12" s="65">
        <f t="shared" si="2"/>
        <v>11</v>
      </c>
      <c r="B12" s="51" t="s">
        <v>91</v>
      </c>
      <c r="C12" s="52">
        <v>126</v>
      </c>
      <c r="D12" s="53">
        <v>148</v>
      </c>
      <c r="E12" s="52">
        <v>163</v>
      </c>
      <c r="F12" s="53">
        <v>172</v>
      </c>
      <c r="G12" s="52">
        <v>180</v>
      </c>
      <c r="H12" s="53">
        <v>197</v>
      </c>
      <c r="I12" s="54">
        <f t="shared" si="0"/>
        <v>986</v>
      </c>
      <c r="J12" s="64">
        <v>150</v>
      </c>
      <c r="K12" s="64">
        <v>196</v>
      </c>
      <c r="L12" s="64">
        <v>181</v>
      </c>
      <c r="M12" s="53">
        <v>197</v>
      </c>
      <c r="N12" s="64">
        <v>168</v>
      </c>
      <c r="O12" s="64">
        <v>181</v>
      </c>
      <c r="P12" s="65">
        <f t="shared" si="3"/>
        <v>2059</v>
      </c>
      <c r="Q12" s="64">
        <v>178</v>
      </c>
      <c r="R12" s="64">
        <v>182</v>
      </c>
      <c r="S12" s="64">
        <v>219</v>
      </c>
      <c r="T12" s="64">
        <v>171</v>
      </c>
      <c r="U12" s="64">
        <v>151</v>
      </c>
      <c r="V12" s="64">
        <v>152</v>
      </c>
      <c r="W12" s="65">
        <f t="shared" si="4"/>
        <v>3112</v>
      </c>
      <c r="X12" s="69">
        <f t="shared" si="1"/>
        <v>172.88888888888889</v>
      </c>
      <c r="Y12" s="83">
        <f t="shared" si="5"/>
        <v>1053</v>
      </c>
      <c r="Z12" s="96">
        <f t="shared" si="6"/>
        <v>175.5</v>
      </c>
      <c r="AA12" s="55">
        <f>W12-W5</f>
        <v>-235</v>
      </c>
    </row>
    <row r="13" spans="1:27" ht="15.75">
      <c r="A13" s="77">
        <f t="shared" si="2"/>
        <v>12</v>
      </c>
      <c r="B13" s="76" t="s">
        <v>101</v>
      </c>
      <c r="C13" s="92">
        <v>140</v>
      </c>
      <c r="D13" s="86">
        <v>199</v>
      </c>
      <c r="E13" s="92">
        <v>166</v>
      </c>
      <c r="F13" s="86">
        <v>170</v>
      </c>
      <c r="G13" s="92">
        <v>191</v>
      </c>
      <c r="H13" s="86">
        <v>145</v>
      </c>
      <c r="I13" s="93">
        <f t="shared" si="0"/>
        <v>1011</v>
      </c>
      <c r="J13" s="85">
        <v>184</v>
      </c>
      <c r="K13" s="85">
        <v>214</v>
      </c>
      <c r="L13" s="85">
        <v>169</v>
      </c>
      <c r="M13" s="86">
        <v>213</v>
      </c>
      <c r="N13" s="85">
        <v>148</v>
      </c>
      <c r="O13" s="85">
        <v>178</v>
      </c>
      <c r="P13" s="77">
        <f t="shared" si="3"/>
        <v>2117</v>
      </c>
      <c r="Q13" s="85">
        <v>168</v>
      </c>
      <c r="R13" s="85">
        <v>174</v>
      </c>
      <c r="S13" s="85">
        <v>136</v>
      </c>
      <c r="T13" s="85">
        <v>178</v>
      </c>
      <c r="U13" s="85">
        <v>152</v>
      </c>
      <c r="V13" s="85">
        <v>159</v>
      </c>
      <c r="W13" s="77">
        <f t="shared" si="4"/>
        <v>3084</v>
      </c>
      <c r="X13" s="78">
        <f>AVERAGE(C13,D13,E13,F13,G13,H13,J13,K13,L13,M13,N13,O13,R13,S13,T13,Q13,U13,V13)</f>
        <v>171.33333333333334</v>
      </c>
      <c r="Y13" s="84">
        <f t="shared" si="5"/>
        <v>967</v>
      </c>
      <c r="Z13" s="97">
        <f t="shared" si="6"/>
        <v>161.16666666666666</v>
      </c>
      <c r="AA13" s="55">
        <f>W13-W5</f>
        <v>-263</v>
      </c>
    </row>
  </sheetData>
  <conditionalFormatting sqref="X2:Z13">
    <cfRule type="cellIs" priority="1" dxfId="0" operator="between" stopIfTrue="1">
      <formula>200</formula>
      <formula>300</formula>
    </cfRule>
  </conditionalFormatting>
  <conditionalFormatting sqref="C1:H13 Q2:V13">
    <cfRule type="cellIs" priority="2" dxfId="1" operator="between" stopIfTrue="1">
      <formula>200</formula>
      <formula>300</formula>
    </cfRule>
  </conditionalFormatting>
  <conditionalFormatting sqref="J2:P13">
    <cfRule type="cellIs" priority="3" dxfId="1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3.8515625" style="103" customWidth="1"/>
    <col min="2" max="2" width="23.7109375" style="109" bestFit="1" customWidth="1"/>
    <col min="3" max="7" width="8.140625" style="110" hidden="1" customWidth="1"/>
    <col min="8" max="8" width="7.57421875" style="110" hidden="1" customWidth="1"/>
    <col min="9" max="9" width="9.8515625" style="103" bestFit="1" customWidth="1"/>
    <col min="10" max="15" width="8.00390625" style="103" customWidth="1"/>
    <col min="16" max="16" width="9.28125" style="103" customWidth="1"/>
    <col min="17" max="17" width="8.421875" style="110" customWidth="1"/>
    <col min="18" max="18" width="13.8515625" style="107" bestFit="1" customWidth="1"/>
    <col min="19" max="19" width="12.57421875" style="145" bestFit="1" customWidth="1"/>
    <col min="20" max="20" width="8.7109375" style="146" customWidth="1"/>
    <col min="21" max="21" width="1.28515625" style="109" customWidth="1"/>
    <col min="22" max="22" width="7.57421875" style="109" customWidth="1"/>
    <col min="23" max="16384" width="20.00390625" style="109" customWidth="1"/>
  </cols>
  <sheetData>
    <row r="1" spans="1:21" s="115" customFormat="1" ht="45">
      <c r="A1" s="147"/>
      <c r="B1" s="148" t="s">
        <v>114</v>
      </c>
      <c r="C1" s="149"/>
      <c r="D1" s="149"/>
      <c r="E1" s="149"/>
      <c r="F1" s="149"/>
      <c r="G1" s="149"/>
      <c r="H1" s="149"/>
      <c r="I1" s="150" t="s">
        <v>110</v>
      </c>
      <c r="J1" s="102">
        <v>1</v>
      </c>
      <c r="K1" s="150">
        <v>2</v>
      </c>
      <c r="L1" s="102">
        <v>3</v>
      </c>
      <c r="M1" s="150">
        <v>4</v>
      </c>
      <c r="N1" s="102">
        <v>5</v>
      </c>
      <c r="O1" s="150">
        <v>6</v>
      </c>
      <c r="P1" s="102" t="s">
        <v>1</v>
      </c>
      <c r="Q1" s="151" t="s">
        <v>115</v>
      </c>
      <c r="R1" s="152" t="s">
        <v>2</v>
      </c>
      <c r="S1" s="153" t="s">
        <v>117</v>
      </c>
      <c r="T1" s="154" t="s">
        <v>116</v>
      </c>
      <c r="U1" s="142"/>
    </row>
    <row r="2" spans="1:21" ht="15.75">
      <c r="A2" s="66">
        <v>1</v>
      </c>
      <c r="B2" s="51" t="s">
        <v>87</v>
      </c>
      <c r="C2" s="52">
        <v>191</v>
      </c>
      <c r="D2" s="53">
        <v>197</v>
      </c>
      <c r="E2" s="52">
        <v>187</v>
      </c>
      <c r="F2" s="53">
        <v>164</v>
      </c>
      <c r="G2" s="52">
        <v>159</v>
      </c>
      <c r="H2" s="53">
        <v>150</v>
      </c>
      <c r="I2" s="54">
        <f aca="true" t="shared" si="0" ref="I2:I9">SUM(C2:H2)</f>
        <v>1048</v>
      </c>
      <c r="J2" s="53">
        <v>206</v>
      </c>
      <c r="K2" s="52">
        <v>149</v>
      </c>
      <c r="L2" s="53">
        <v>158</v>
      </c>
      <c r="M2" s="52">
        <v>161</v>
      </c>
      <c r="N2" s="53">
        <v>200</v>
      </c>
      <c r="O2" s="52">
        <v>166</v>
      </c>
      <c r="P2" s="65">
        <f>SUM(I2:O2)</f>
        <v>2088</v>
      </c>
      <c r="Q2" s="53">
        <f>P2-P5</f>
        <v>75</v>
      </c>
      <c r="R2" s="63">
        <f>AVERAGE(C2,D2,E2,F2,G2,H2,J2,K2,L2,M2,N2,O2)</f>
        <v>174</v>
      </c>
      <c r="S2" s="155">
        <f>AVERAGE(J2,K2,L2,M2,N2,O2)</f>
        <v>173.33333333333334</v>
      </c>
      <c r="T2" s="156">
        <f>SUM(J2:O2)</f>
        <v>1040</v>
      </c>
      <c r="U2" s="143"/>
    </row>
    <row r="3" spans="1:21" ht="15.75">
      <c r="A3" s="66">
        <v>2</v>
      </c>
      <c r="B3" s="51" t="s">
        <v>24</v>
      </c>
      <c r="C3" s="52">
        <v>141</v>
      </c>
      <c r="D3" s="53">
        <v>157</v>
      </c>
      <c r="E3" s="52">
        <v>181</v>
      </c>
      <c r="F3" s="53">
        <v>200</v>
      </c>
      <c r="G3" s="52">
        <v>149</v>
      </c>
      <c r="H3" s="53">
        <v>185</v>
      </c>
      <c r="I3" s="54">
        <f t="shared" si="0"/>
        <v>1013</v>
      </c>
      <c r="J3" s="53">
        <v>191</v>
      </c>
      <c r="K3" s="52">
        <v>148</v>
      </c>
      <c r="L3" s="53">
        <v>143</v>
      </c>
      <c r="M3" s="52">
        <v>216</v>
      </c>
      <c r="N3" s="53">
        <v>172</v>
      </c>
      <c r="O3" s="52">
        <v>180</v>
      </c>
      <c r="P3" s="65">
        <f aca="true" t="shared" si="1" ref="P3:P13">SUM(I3:O3)</f>
        <v>2063</v>
      </c>
      <c r="Q3" s="53">
        <f>P3-P5</f>
        <v>50</v>
      </c>
      <c r="R3" s="63">
        <f aca="true" t="shared" si="2" ref="R3:R13">AVERAGE(C3,D3,E3,F3,G3,H3,J3,K3,L3,M3,N3,O3)</f>
        <v>171.91666666666666</v>
      </c>
      <c r="S3" s="155">
        <f aca="true" t="shared" si="3" ref="S3:S13">AVERAGE(J3,K3,L3,M3,N3,O3)</f>
        <v>175</v>
      </c>
      <c r="T3" s="156">
        <f aca="true" t="shared" si="4" ref="T3:T13">SUM(J3:O3)</f>
        <v>1050</v>
      </c>
      <c r="U3" s="143"/>
    </row>
    <row r="4" spans="1:21" ht="15.75">
      <c r="A4" s="66">
        <v>3</v>
      </c>
      <c r="B4" s="51" t="s">
        <v>72</v>
      </c>
      <c r="C4" s="52">
        <v>160</v>
      </c>
      <c r="D4" s="53">
        <v>188</v>
      </c>
      <c r="E4" s="52">
        <v>194</v>
      </c>
      <c r="F4" s="53">
        <v>173</v>
      </c>
      <c r="G4" s="52">
        <v>170</v>
      </c>
      <c r="H4" s="53">
        <v>147</v>
      </c>
      <c r="I4" s="54">
        <f t="shared" si="0"/>
        <v>1032</v>
      </c>
      <c r="J4" s="53">
        <v>168</v>
      </c>
      <c r="K4" s="52">
        <v>153</v>
      </c>
      <c r="L4" s="53">
        <v>168</v>
      </c>
      <c r="M4" s="52">
        <v>170</v>
      </c>
      <c r="N4" s="53">
        <v>203</v>
      </c>
      <c r="O4" s="52">
        <v>152</v>
      </c>
      <c r="P4" s="65">
        <f t="shared" si="1"/>
        <v>2046</v>
      </c>
      <c r="Q4" s="53">
        <f>P4-P5</f>
        <v>33</v>
      </c>
      <c r="R4" s="63">
        <f t="shared" si="2"/>
        <v>170.5</v>
      </c>
      <c r="S4" s="155">
        <f t="shared" si="3"/>
        <v>169</v>
      </c>
      <c r="T4" s="156">
        <f t="shared" si="4"/>
        <v>1014</v>
      </c>
      <c r="U4" s="143"/>
    </row>
    <row r="5" spans="1:21" ht="16.5" thickBot="1">
      <c r="A5" s="88">
        <v>4</v>
      </c>
      <c r="B5" s="58" t="s">
        <v>23</v>
      </c>
      <c r="C5" s="59">
        <v>151</v>
      </c>
      <c r="D5" s="60">
        <v>187</v>
      </c>
      <c r="E5" s="59">
        <v>154</v>
      </c>
      <c r="F5" s="60">
        <v>179</v>
      </c>
      <c r="G5" s="59">
        <v>182</v>
      </c>
      <c r="H5" s="60">
        <v>153</v>
      </c>
      <c r="I5" s="61">
        <f t="shared" si="0"/>
        <v>1006</v>
      </c>
      <c r="J5" s="60">
        <v>145</v>
      </c>
      <c r="K5" s="59">
        <v>196</v>
      </c>
      <c r="L5" s="60">
        <v>177</v>
      </c>
      <c r="M5" s="59">
        <v>142</v>
      </c>
      <c r="N5" s="60">
        <v>201</v>
      </c>
      <c r="O5" s="59">
        <v>146</v>
      </c>
      <c r="P5" s="98">
        <f t="shared" si="1"/>
        <v>2013</v>
      </c>
      <c r="Q5" s="60"/>
      <c r="R5" s="157">
        <f t="shared" si="2"/>
        <v>167.75</v>
      </c>
      <c r="S5" s="158">
        <f t="shared" si="3"/>
        <v>167.83333333333334</v>
      </c>
      <c r="T5" s="159">
        <f t="shared" si="4"/>
        <v>1007</v>
      </c>
      <c r="U5" s="143"/>
    </row>
    <row r="6" spans="1:21" ht="15.75">
      <c r="A6" s="66">
        <v>5</v>
      </c>
      <c r="B6" s="51" t="s">
        <v>85</v>
      </c>
      <c r="C6" s="52">
        <v>168</v>
      </c>
      <c r="D6" s="53">
        <v>163</v>
      </c>
      <c r="E6" s="52">
        <v>203</v>
      </c>
      <c r="F6" s="53">
        <v>145</v>
      </c>
      <c r="G6" s="52">
        <v>197</v>
      </c>
      <c r="H6" s="53">
        <v>145</v>
      </c>
      <c r="I6" s="54">
        <f t="shared" si="0"/>
        <v>1021</v>
      </c>
      <c r="J6" s="53">
        <v>145</v>
      </c>
      <c r="K6" s="52">
        <v>138</v>
      </c>
      <c r="L6" s="53">
        <v>158</v>
      </c>
      <c r="M6" s="52">
        <v>164</v>
      </c>
      <c r="N6" s="53">
        <v>175</v>
      </c>
      <c r="O6" s="52">
        <v>191</v>
      </c>
      <c r="P6" s="65">
        <f t="shared" si="1"/>
        <v>1992</v>
      </c>
      <c r="Q6" s="53">
        <f>P6-P5</f>
        <v>-21</v>
      </c>
      <c r="R6" s="63">
        <f t="shared" si="2"/>
        <v>166</v>
      </c>
      <c r="S6" s="155">
        <f t="shared" si="3"/>
        <v>161.83333333333334</v>
      </c>
      <c r="T6" s="156">
        <f t="shared" si="4"/>
        <v>971</v>
      </c>
      <c r="U6" s="143"/>
    </row>
    <row r="7" spans="1:21" ht="15.75">
      <c r="A7" s="66">
        <v>6</v>
      </c>
      <c r="B7" s="51" t="s">
        <v>73</v>
      </c>
      <c r="C7" s="52">
        <v>136</v>
      </c>
      <c r="D7" s="53">
        <v>161</v>
      </c>
      <c r="E7" s="52">
        <v>185</v>
      </c>
      <c r="F7" s="53">
        <v>141</v>
      </c>
      <c r="G7" s="52">
        <v>263</v>
      </c>
      <c r="H7" s="53">
        <v>135</v>
      </c>
      <c r="I7" s="54">
        <f t="shared" si="0"/>
        <v>1021</v>
      </c>
      <c r="J7" s="53">
        <v>129</v>
      </c>
      <c r="K7" s="52">
        <v>142</v>
      </c>
      <c r="L7" s="53">
        <v>135</v>
      </c>
      <c r="M7" s="52">
        <v>187</v>
      </c>
      <c r="N7" s="53">
        <v>169</v>
      </c>
      <c r="O7" s="52">
        <v>170</v>
      </c>
      <c r="P7" s="65">
        <f t="shared" si="1"/>
        <v>1953</v>
      </c>
      <c r="Q7" s="53">
        <f>P7-P5</f>
        <v>-60</v>
      </c>
      <c r="R7" s="63">
        <f t="shared" si="2"/>
        <v>162.75</v>
      </c>
      <c r="S7" s="155">
        <f t="shared" si="3"/>
        <v>155.33333333333334</v>
      </c>
      <c r="T7" s="156">
        <f t="shared" si="4"/>
        <v>932</v>
      </c>
      <c r="U7" s="143"/>
    </row>
    <row r="8" spans="1:21" ht="15.75">
      <c r="A8" s="66">
        <v>7</v>
      </c>
      <c r="B8" s="51" t="s">
        <v>82</v>
      </c>
      <c r="C8" s="52">
        <v>162</v>
      </c>
      <c r="D8" s="53">
        <v>176</v>
      </c>
      <c r="E8" s="52">
        <v>174</v>
      </c>
      <c r="F8" s="53">
        <v>135</v>
      </c>
      <c r="G8" s="52">
        <v>138</v>
      </c>
      <c r="H8" s="53">
        <v>161</v>
      </c>
      <c r="I8" s="54">
        <f>SUM(C8:H8)</f>
        <v>946</v>
      </c>
      <c r="J8" s="53">
        <v>177</v>
      </c>
      <c r="K8" s="52">
        <v>162</v>
      </c>
      <c r="L8" s="53">
        <v>158</v>
      </c>
      <c r="M8" s="52">
        <v>170</v>
      </c>
      <c r="N8" s="53">
        <v>184</v>
      </c>
      <c r="O8" s="52">
        <v>148</v>
      </c>
      <c r="P8" s="65">
        <f t="shared" si="1"/>
        <v>1945</v>
      </c>
      <c r="Q8" s="53">
        <f>P8-P5</f>
        <v>-68</v>
      </c>
      <c r="R8" s="63">
        <f t="shared" si="2"/>
        <v>162.08333333333334</v>
      </c>
      <c r="S8" s="155">
        <f t="shared" si="3"/>
        <v>166.5</v>
      </c>
      <c r="T8" s="156">
        <f t="shared" si="4"/>
        <v>999</v>
      </c>
      <c r="U8" s="143"/>
    </row>
    <row r="9" spans="1:21" ht="15.75">
      <c r="A9" s="66">
        <v>8</v>
      </c>
      <c r="B9" s="51" t="s">
        <v>10</v>
      </c>
      <c r="C9" s="52">
        <v>152</v>
      </c>
      <c r="D9" s="53">
        <v>171</v>
      </c>
      <c r="E9" s="52">
        <v>156</v>
      </c>
      <c r="F9" s="53">
        <v>163</v>
      </c>
      <c r="G9" s="52">
        <v>177</v>
      </c>
      <c r="H9" s="53">
        <v>167</v>
      </c>
      <c r="I9" s="54">
        <f t="shared" si="0"/>
        <v>986</v>
      </c>
      <c r="J9" s="53">
        <v>169</v>
      </c>
      <c r="K9" s="52">
        <v>180</v>
      </c>
      <c r="L9" s="53">
        <v>146</v>
      </c>
      <c r="M9" s="52">
        <v>171</v>
      </c>
      <c r="N9" s="53">
        <v>145</v>
      </c>
      <c r="O9" s="52">
        <v>137</v>
      </c>
      <c r="P9" s="65">
        <f t="shared" si="1"/>
        <v>1934</v>
      </c>
      <c r="Q9" s="53">
        <f>P9-P5</f>
        <v>-79</v>
      </c>
      <c r="R9" s="63">
        <f t="shared" si="2"/>
        <v>161.16666666666666</v>
      </c>
      <c r="S9" s="155">
        <f t="shared" si="3"/>
        <v>158</v>
      </c>
      <c r="T9" s="156">
        <f t="shared" si="4"/>
        <v>948</v>
      </c>
      <c r="U9" s="143"/>
    </row>
    <row r="10" spans="1:21" ht="15.75">
      <c r="A10" s="66">
        <v>9</v>
      </c>
      <c r="B10" s="51" t="s">
        <v>17</v>
      </c>
      <c r="C10" s="52">
        <v>145</v>
      </c>
      <c r="D10" s="53">
        <v>141</v>
      </c>
      <c r="E10" s="52">
        <v>161</v>
      </c>
      <c r="F10" s="53">
        <v>161</v>
      </c>
      <c r="G10" s="52">
        <v>176</v>
      </c>
      <c r="H10" s="53">
        <v>156</v>
      </c>
      <c r="I10" s="54">
        <f>SUM(C10:H10)</f>
        <v>940</v>
      </c>
      <c r="J10" s="53">
        <v>149</v>
      </c>
      <c r="K10" s="52">
        <v>182</v>
      </c>
      <c r="L10" s="53">
        <v>150</v>
      </c>
      <c r="M10" s="52">
        <v>162</v>
      </c>
      <c r="N10" s="53">
        <v>167</v>
      </c>
      <c r="O10" s="52">
        <v>165</v>
      </c>
      <c r="P10" s="65">
        <f t="shared" si="1"/>
        <v>1915</v>
      </c>
      <c r="Q10" s="53">
        <f>P10-P5</f>
        <v>-98</v>
      </c>
      <c r="R10" s="63">
        <f t="shared" si="2"/>
        <v>159.58333333333334</v>
      </c>
      <c r="S10" s="155">
        <f t="shared" si="3"/>
        <v>162.5</v>
      </c>
      <c r="T10" s="156">
        <f t="shared" si="4"/>
        <v>975</v>
      </c>
      <c r="U10" s="143"/>
    </row>
    <row r="11" spans="1:21" ht="15.75">
      <c r="A11" s="66">
        <v>10</v>
      </c>
      <c r="B11" s="51" t="s">
        <v>97</v>
      </c>
      <c r="C11" s="52">
        <v>122</v>
      </c>
      <c r="D11" s="53">
        <v>127</v>
      </c>
      <c r="E11" s="52">
        <v>195</v>
      </c>
      <c r="F11" s="53">
        <v>162</v>
      </c>
      <c r="G11" s="52">
        <v>161</v>
      </c>
      <c r="H11" s="53">
        <v>177</v>
      </c>
      <c r="I11" s="54">
        <f>SUM(C11:H11)</f>
        <v>944</v>
      </c>
      <c r="J11" s="53">
        <v>177</v>
      </c>
      <c r="K11" s="52">
        <v>191</v>
      </c>
      <c r="L11" s="53">
        <v>161</v>
      </c>
      <c r="M11" s="52">
        <v>135</v>
      </c>
      <c r="N11" s="53">
        <v>154</v>
      </c>
      <c r="O11" s="52">
        <v>152</v>
      </c>
      <c r="P11" s="65">
        <f t="shared" si="1"/>
        <v>1914</v>
      </c>
      <c r="Q11" s="53">
        <f>P11-P5</f>
        <v>-99</v>
      </c>
      <c r="R11" s="63">
        <f t="shared" si="2"/>
        <v>159.5</v>
      </c>
      <c r="S11" s="155">
        <f t="shared" si="3"/>
        <v>161.66666666666666</v>
      </c>
      <c r="T11" s="156">
        <f t="shared" si="4"/>
        <v>970</v>
      </c>
      <c r="U11" s="143"/>
    </row>
    <row r="12" spans="1:21" ht="15.75">
      <c r="A12" s="66">
        <v>11</v>
      </c>
      <c r="B12" s="51" t="s">
        <v>27</v>
      </c>
      <c r="C12" s="52">
        <v>151</v>
      </c>
      <c r="D12" s="53">
        <v>145</v>
      </c>
      <c r="E12" s="52">
        <v>154</v>
      </c>
      <c r="F12" s="53">
        <v>171</v>
      </c>
      <c r="G12" s="52">
        <v>148</v>
      </c>
      <c r="H12" s="53">
        <v>167</v>
      </c>
      <c r="I12" s="54">
        <f>SUM(C12:H12)</f>
        <v>936</v>
      </c>
      <c r="J12" s="53">
        <v>153</v>
      </c>
      <c r="K12" s="52">
        <v>202</v>
      </c>
      <c r="L12" s="53">
        <v>159</v>
      </c>
      <c r="M12" s="52">
        <v>155</v>
      </c>
      <c r="N12" s="53">
        <v>167</v>
      </c>
      <c r="O12" s="52">
        <v>123</v>
      </c>
      <c r="P12" s="65">
        <f t="shared" si="1"/>
        <v>1895</v>
      </c>
      <c r="Q12" s="53">
        <f>P12-P5</f>
        <v>-118</v>
      </c>
      <c r="R12" s="63">
        <f t="shared" si="2"/>
        <v>157.91666666666666</v>
      </c>
      <c r="S12" s="155">
        <f t="shared" si="3"/>
        <v>159.83333333333334</v>
      </c>
      <c r="T12" s="156">
        <f t="shared" si="4"/>
        <v>959</v>
      </c>
      <c r="U12" s="143"/>
    </row>
    <row r="13" spans="1:21" ht="15.75">
      <c r="A13" s="75">
        <v>12</v>
      </c>
      <c r="B13" s="76" t="s">
        <v>100</v>
      </c>
      <c r="C13" s="92">
        <v>115</v>
      </c>
      <c r="D13" s="86">
        <v>174</v>
      </c>
      <c r="E13" s="92">
        <v>164</v>
      </c>
      <c r="F13" s="86">
        <v>172</v>
      </c>
      <c r="G13" s="92">
        <v>156</v>
      </c>
      <c r="H13" s="86">
        <v>181</v>
      </c>
      <c r="I13" s="93">
        <f>SUM(C13:H13)</f>
        <v>962</v>
      </c>
      <c r="J13" s="86">
        <v>185</v>
      </c>
      <c r="K13" s="92">
        <v>148</v>
      </c>
      <c r="L13" s="86">
        <v>143</v>
      </c>
      <c r="M13" s="92">
        <v>145</v>
      </c>
      <c r="N13" s="86">
        <v>138</v>
      </c>
      <c r="O13" s="92">
        <v>124</v>
      </c>
      <c r="P13" s="77">
        <f t="shared" si="1"/>
        <v>1845</v>
      </c>
      <c r="Q13" s="86">
        <f>P13-P5</f>
        <v>-168</v>
      </c>
      <c r="R13" s="160">
        <f t="shared" si="2"/>
        <v>153.75</v>
      </c>
      <c r="S13" s="161">
        <f t="shared" si="3"/>
        <v>147.16666666666666</v>
      </c>
      <c r="T13" s="162">
        <f t="shared" si="4"/>
        <v>883</v>
      </c>
      <c r="U13" s="144"/>
    </row>
  </sheetData>
  <conditionalFormatting sqref="C15:H15 R2:S15 T14:T15">
    <cfRule type="cellIs" priority="1" dxfId="0" operator="between" stopIfTrue="1">
      <formula>200</formula>
      <formula>300</formula>
    </cfRule>
  </conditionalFormatting>
  <conditionalFormatting sqref="C14:H14">
    <cfRule type="cellIs" priority="2" dxfId="1" operator="between" stopIfTrue="1">
      <formula>200</formula>
      <formula>300</formula>
    </cfRule>
  </conditionalFormatting>
  <conditionalFormatting sqref="C2:H13">
    <cfRule type="cellIs" priority="3" dxfId="2" operator="between" stopIfTrue="1">
      <formula>200</formula>
      <formula>300</formula>
    </cfRule>
  </conditionalFormatting>
  <conditionalFormatting sqref="J2:O13">
    <cfRule type="cellIs" priority="4" dxfId="1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A49" sqref="A49"/>
    </sheetView>
  </sheetViews>
  <sheetFormatPr defaultColWidth="9.140625" defaultRowHeight="12.75"/>
  <cols>
    <col min="1" max="1" width="4.00390625" style="103" bestFit="1" customWidth="1"/>
    <col min="2" max="2" width="21.8515625" style="109" bestFit="1" customWidth="1"/>
    <col min="3" max="8" width="5.28125" style="110" bestFit="1" customWidth="1"/>
    <col min="9" max="9" width="9.7109375" style="103" bestFit="1" customWidth="1"/>
    <col min="10" max="15" width="5.28125" style="103" bestFit="1" customWidth="1"/>
    <col min="16" max="16" width="9.7109375" style="103" bestFit="1" customWidth="1"/>
    <col min="17" max="17" width="12.57421875" style="110" hidden="1" customWidth="1"/>
    <col min="18" max="18" width="13.7109375" style="107" bestFit="1" customWidth="1"/>
    <col min="19" max="19" width="12.57421875" style="107" customWidth="1"/>
    <col min="20" max="20" width="12.8515625" style="163" customWidth="1"/>
    <col min="21" max="16384" width="20.00390625" style="109" customWidth="1"/>
  </cols>
  <sheetData>
    <row r="1" spans="1:20" s="103" customFormat="1" ht="30" customHeight="1">
      <c r="A1" s="70"/>
      <c r="B1" s="71" t="s">
        <v>109</v>
      </c>
      <c r="C1" s="72"/>
      <c r="D1" s="70"/>
      <c r="E1" s="73"/>
      <c r="F1" s="70"/>
      <c r="G1" s="73"/>
      <c r="H1" s="70"/>
      <c r="I1" s="73" t="s">
        <v>110</v>
      </c>
      <c r="J1" s="72">
        <v>1</v>
      </c>
      <c r="K1" s="72">
        <v>2</v>
      </c>
      <c r="L1" s="72">
        <v>3</v>
      </c>
      <c r="M1" s="70">
        <v>4</v>
      </c>
      <c r="N1" s="72">
        <v>5</v>
      </c>
      <c r="O1" s="72">
        <v>6</v>
      </c>
      <c r="P1" s="72" t="s">
        <v>1</v>
      </c>
      <c r="Q1" s="87" t="s">
        <v>113</v>
      </c>
      <c r="R1" s="74" t="s">
        <v>2</v>
      </c>
      <c r="S1" s="81" t="s">
        <v>112</v>
      </c>
      <c r="T1" s="82" t="s">
        <v>111</v>
      </c>
    </row>
    <row r="2" spans="1:20" ht="15.75">
      <c r="A2" s="66">
        <v>1</v>
      </c>
      <c r="B2" s="57" t="s">
        <v>20</v>
      </c>
      <c r="C2" s="52">
        <v>200</v>
      </c>
      <c r="D2" s="53">
        <v>193</v>
      </c>
      <c r="E2" s="52">
        <v>199</v>
      </c>
      <c r="F2" s="53">
        <v>213</v>
      </c>
      <c r="G2" s="52">
        <v>198</v>
      </c>
      <c r="H2" s="53">
        <v>225</v>
      </c>
      <c r="I2" s="54">
        <f aca="true" t="shared" si="0" ref="I2:I22">SUM(C2:H2)</f>
        <v>1228</v>
      </c>
      <c r="J2" s="64">
        <v>186</v>
      </c>
      <c r="K2" s="64">
        <v>203</v>
      </c>
      <c r="L2" s="64">
        <v>165</v>
      </c>
      <c r="M2" s="53">
        <v>188</v>
      </c>
      <c r="N2" s="64">
        <v>184</v>
      </c>
      <c r="O2" s="64">
        <v>204</v>
      </c>
      <c r="P2" s="66">
        <f>SUM(I2:O2)</f>
        <v>2358</v>
      </c>
      <c r="Q2" s="64"/>
      <c r="R2" s="67">
        <f>AVERAGE(C2,D2,E2,F2,G2,H2,J2,K2,L2,M2,N2,O2)</f>
        <v>196.5</v>
      </c>
      <c r="S2" s="83">
        <f aca="true" t="shared" si="1" ref="S2:S11">SUM(J2:O2)</f>
        <v>1130</v>
      </c>
      <c r="T2" s="79">
        <f>AVERAGE(J2,K2,L2,M2,N2,O2)</f>
        <v>188.33333333333334</v>
      </c>
    </row>
    <row r="3" spans="1:20" ht="15.75">
      <c r="A3" s="66">
        <f aca="true" t="shared" si="2" ref="A3:A15">A2+1</f>
        <v>2</v>
      </c>
      <c r="B3" s="51" t="s">
        <v>26</v>
      </c>
      <c r="C3" s="52">
        <v>165</v>
      </c>
      <c r="D3" s="53">
        <v>170</v>
      </c>
      <c r="E3" s="52">
        <v>182</v>
      </c>
      <c r="F3" s="53">
        <v>188</v>
      </c>
      <c r="G3" s="52">
        <v>195</v>
      </c>
      <c r="H3" s="53">
        <v>180</v>
      </c>
      <c r="I3" s="54">
        <f t="shared" si="0"/>
        <v>1080</v>
      </c>
      <c r="J3" s="64">
        <v>217</v>
      </c>
      <c r="K3" s="64">
        <v>204</v>
      </c>
      <c r="L3" s="64">
        <v>212</v>
      </c>
      <c r="M3" s="53">
        <v>184</v>
      </c>
      <c r="N3" s="64">
        <v>190</v>
      </c>
      <c r="O3" s="64">
        <v>163</v>
      </c>
      <c r="P3" s="66">
        <f aca="true" t="shared" si="3" ref="P3:P24">SUM(I3:O3)</f>
        <v>2250</v>
      </c>
      <c r="Q3" s="64">
        <f>P3-P2</f>
        <v>-108</v>
      </c>
      <c r="R3" s="67">
        <f aca="true" t="shared" si="4" ref="R3:R24">AVERAGE(C3,D3,E3,F3,G3,H3,J3,K3,L3,M3,N3,O3)</f>
        <v>187.5</v>
      </c>
      <c r="S3" s="83">
        <f t="shared" si="1"/>
        <v>1170</v>
      </c>
      <c r="T3" s="79">
        <f>AVERAGE(J3,K3,L3,M3,N3,O3)</f>
        <v>195</v>
      </c>
    </row>
    <row r="4" spans="1:20" ht="15.75">
      <c r="A4" s="66">
        <f t="shared" si="2"/>
        <v>3</v>
      </c>
      <c r="B4" s="51" t="s">
        <v>14</v>
      </c>
      <c r="C4" s="52">
        <v>204</v>
      </c>
      <c r="D4" s="53">
        <v>202</v>
      </c>
      <c r="E4" s="52">
        <v>190</v>
      </c>
      <c r="F4" s="53">
        <v>211</v>
      </c>
      <c r="G4" s="52">
        <v>136</v>
      </c>
      <c r="H4" s="53">
        <v>125</v>
      </c>
      <c r="I4" s="54">
        <f t="shared" si="0"/>
        <v>1068</v>
      </c>
      <c r="J4" s="64">
        <v>191</v>
      </c>
      <c r="K4" s="64">
        <v>241</v>
      </c>
      <c r="L4" s="64">
        <v>182</v>
      </c>
      <c r="M4" s="53">
        <v>191</v>
      </c>
      <c r="N4" s="64">
        <v>172</v>
      </c>
      <c r="O4" s="64">
        <v>205</v>
      </c>
      <c r="P4" s="66">
        <f t="shared" si="3"/>
        <v>2250</v>
      </c>
      <c r="Q4" s="64">
        <f aca="true" t="shared" si="5" ref="Q4:Q24">P4-P3</f>
        <v>0</v>
      </c>
      <c r="R4" s="67">
        <f t="shared" si="4"/>
        <v>187.5</v>
      </c>
      <c r="S4" s="83">
        <f t="shared" si="1"/>
        <v>1182</v>
      </c>
      <c r="T4" s="79">
        <f>AVERAGE(J4,K4,L4,M4,N4,O4)</f>
        <v>197</v>
      </c>
    </row>
    <row r="5" spans="1:20" ht="15.75">
      <c r="A5" s="66">
        <f t="shared" si="2"/>
        <v>4</v>
      </c>
      <c r="B5" s="51" t="s">
        <v>71</v>
      </c>
      <c r="C5" s="52">
        <v>195</v>
      </c>
      <c r="D5" s="53">
        <v>189</v>
      </c>
      <c r="E5" s="52">
        <v>195</v>
      </c>
      <c r="F5" s="53">
        <v>179</v>
      </c>
      <c r="G5" s="52">
        <v>213</v>
      </c>
      <c r="H5" s="53">
        <v>180</v>
      </c>
      <c r="I5" s="54">
        <f t="shared" si="0"/>
        <v>1151</v>
      </c>
      <c r="J5" s="64">
        <v>211</v>
      </c>
      <c r="K5" s="64">
        <v>169</v>
      </c>
      <c r="L5" s="64">
        <v>161</v>
      </c>
      <c r="M5" s="53">
        <v>143</v>
      </c>
      <c r="N5" s="64">
        <v>182</v>
      </c>
      <c r="O5" s="64">
        <v>177</v>
      </c>
      <c r="P5" s="66">
        <f t="shared" si="3"/>
        <v>2194</v>
      </c>
      <c r="Q5" s="64">
        <f t="shared" si="5"/>
        <v>-56</v>
      </c>
      <c r="R5" s="67">
        <f t="shared" si="4"/>
        <v>182.83333333333334</v>
      </c>
      <c r="S5" s="83">
        <f t="shared" si="1"/>
        <v>1043</v>
      </c>
      <c r="T5" s="79">
        <f>AVERAGE(J5,K5,L5,M5,N5,O5)</f>
        <v>173.83333333333334</v>
      </c>
    </row>
    <row r="6" spans="1:20" ht="15.75">
      <c r="A6" s="66">
        <f t="shared" si="2"/>
        <v>5</v>
      </c>
      <c r="B6" s="51" t="s">
        <v>16</v>
      </c>
      <c r="C6" s="52">
        <v>199</v>
      </c>
      <c r="D6" s="53">
        <v>152</v>
      </c>
      <c r="E6" s="52">
        <v>167</v>
      </c>
      <c r="F6" s="53">
        <v>144</v>
      </c>
      <c r="G6" s="52">
        <v>188</v>
      </c>
      <c r="H6" s="53">
        <v>183</v>
      </c>
      <c r="I6" s="54">
        <f t="shared" si="0"/>
        <v>1033</v>
      </c>
      <c r="J6" s="64">
        <v>158</v>
      </c>
      <c r="K6" s="64">
        <v>178</v>
      </c>
      <c r="L6" s="64">
        <v>200</v>
      </c>
      <c r="M6" s="53">
        <v>223</v>
      </c>
      <c r="N6" s="64">
        <v>212</v>
      </c>
      <c r="O6" s="64">
        <v>170</v>
      </c>
      <c r="P6" s="66">
        <f t="shared" si="3"/>
        <v>2174</v>
      </c>
      <c r="Q6" s="64">
        <f t="shared" si="5"/>
        <v>-20</v>
      </c>
      <c r="R6" s="67">
        <f t="shared" si="4"/>
        <v>181.16666666666666</v>
      </c>
      <c r="S6" s="83">
        <f t="shared" si="1"/>
        <v>1141</v>
      </c>
      <c r="T6" s="79">
        <f>AVERAGE(J6,K6,L6,M6,N6,O6)</f>
        <v>190.16666666666666</v>
      </c>
    </row>
    <row r="7" spans="1:20" ht="15.75">
      <c r="A7" s="66">
        <f t="shared" si="2"/>
        <v>6</v>
      </c>
      <c r="B7" s="51" t="s">
        <v>99</v>
      </c>
      <c r="C7" s="52">
        <v>171</v>
      </c>
      <c r="D7" s="53">
        <v>223</v>
      </c>
      <c r="E7" s="52">
        <v>194</v>
      </c>
      <c r="F7" s="53">
        <v>154</v>
      </c>
      <c r="G7" s="52">
        <v>179</v>
      </c>
      <c r="H7" s="53">
        <v>184</v>
      </c>
      <c r="I7" s="54">
        <f t="shared" si="0"/>
        <v>1105</v>
      </c>
      <c r="J7" s="64">
        <v>152</v>
      </c>
      <c r="K7" s="64">
        <v>182</v>
      </c>
      <c r="L7" s="64">
        <v>187</v>
      </c>
      <c r="M7" s="53">
        <v>175</v>
      </c>
      <c r="N7" s="64">
        <v>180</v>
      </c>
      <c r="O7" s="64">
        <v>172</v>
      </c>
      <c r="P7" s="66">
        <f t="shared" si="3"/>
        <v>2153</v>
      </c>
      <c r="Q7" s="64">
        <f t="shared" si="5"/>
        <v>-21</v>
      </c>
      <c r="R7" s="67">
        <f t="shared" si="4"/>
        <v>179.41666666666666</v>
      </c>
      <c r="S7" s="83">
        <f aca="true" t="shared" si="6" ref="S7:S24">SUM(J7:O7)</f>
        <v>1048</v>
      </c>
      <c r="T7" s="79">
        <f aca="true" t="shared" si="7" ref="T7:T24">AVERAGE(J7,K7,L7,M7,N7,O7)</f>
        <v>174.66666666666666</v>
      </c>
    </row>
    <row r="8" spans="1:20" ht="15.75">
      <c r="A8" s="66">
        <f t="shared" si="2"/>
        <v>7</v>
      </c>
      <c r="B8" s="51" t="s">
        <v>7</v>
      </c>
      <c r="C8" s="52">
        <v>192</v>
      </c>
      <c r="D8" s="53">
        <v>189</v>
      </c>
      <c r="E8" s="52">
        <v>139</v>
      </c>
      <c r="F8" s="53">
        <v>235</v>
      </c>
      <c r="G8" s="52">
        <v>184</v>
      </c>
      <c r="H8" s="53">
        <v>198</v>
      </c>
      <c r="I8" s="54">
        <f t="shared" si="0"/>
        <v>1137</v>
      </c>
      <c r="J8" s="64">
        <v>185</v>
      </c>
      <c r="K8" s="64">
        <v>140</v>
      </c>
      <c r="L8" s="64">
        <v>140</v>
      </c>
      <c r="M8" s="53">
        <v>164</v>
      </c>
      <c r="N8" s="64">
        <v>168</v>
      </c>
      <c r="O8" s="64">
        <v>207</v>
      </c>
      <c r="P8" s="66">
        <f t="shared" si="3"/>
        <v>2141</v>
      </c>
      <c r="Q8" s="64">
        <f t="shared" si="5"/>
        <v>-12</v>
      </c>
      <c r="R8" s="67">
        <f t="shared" si="4"/>
        <v>178.41666666666666</v>
      </c>
      <c r="S8" s="83">
        <f t="shared" si="1"/>
        <v>1004</v>
      </c>
      <c r="T8" s="79">
        <f t="shared" si="7"/>
        <v>167.33333333333334</v>
      </c>
    </row>
    <row r="9" spans="1:20" ht="15.75">
      <c r="A9" s="66">
        <f t="shared" si="2"/>
        <v>8</v>
      </c>
      <c r="B9" s="51" t="s">
        <v>70</v>
      </c>
      <c r="C9" s="52">
        <v>190</v>
      </c>
      <c r="D9" s="53">
        <v>157</v>
      </c>
      <c r="E9" s="52">
        <v>172</v>
      </c>
      <c r="F9" s="53">
        <v>166</v>
      </c>
      <c r="G9" s="52">
        <v>157</v>
      </c>
      <c r="H9" s="53">
        <v>183</v>
      </c>
      <c r="I9" s="54">
        <f t="shared" si="0"/>
        <v>1025</v>
      </c>
      <c r="J9" s="64">
        <v>158</v>
      </c>
      <c r="K9" s="64">
        <v>190</v>
      </c>
      <c r="L9" s="64">
        <v>203</v>
      </c>
      <c r="M9" s="53">
        <v>255</v>
      </c>
      <c r="N9" s="64">
        <v>174</v>
      </c>
      <c r="O9" s="64">
        <v>135</v>
      </c>
      <c r="P9" s="66">
        <f t="shared" si="3"/>
        <v>2140</v>
      </c>
      <c r="Q9" s="64">
        <f t="shared" si="5"/>
        <v>-1</v>
      </c>
      <c r="R9" s="67">
        <f t="shared" si="4"/>
        <v>178.33333333333334</v>
      </c>
      <c r="S9" s="83">
        <f>SUM(J9:O9)</f>
        <v>1115</v>
      </c>
      <c r="T9" s="79">
        <f t="shared" si="7"/>
        <v>185.83333333333334</v>
      </c>
    </row>
    <row r="10" spans="1:20" ht="15.75">
      <c r="A10" s="66">
        <f t="shared" si="2"/>
        <v>9</v>
      </c>
      <c r="B10" s="51" t="s">
        <v>12</v>
      </c>
      <c r="C10" s="52">
        <v>116</v>
      </c>
      <c r="D10" s="53">
        <v>145</v>
      </c>
      <c r="E10" s="52">
        <v>180</v>
      </c>
      <c r="F10" s="53">
        <v>220</v>
      </c>
      <c r="G10" s="52">
        <v>178</v>
      </c>
      <c r="H10" s="53">
        <v>165</v>
      </c>
      <c r="I10" s="54">
        <f t="shared" si="0"/>
        <v>1004</v>
      </c>
      <c r="J10" s="64">
        <v>179</v>
      </c>
      <c r="K10" s="64">
        <v>217</v>
      </c>
      <c r="L10" s="64">
        <v>149</v>
      </c>
      <c r="M10" s="53">
        <v>179</v>
      </c>
      <c r="N10" s="64">
        <v>183</v>
      </c>
      <c r="O10" s="64">
        <v>225</v>
      </c>
      <c r="P10" s="66">
        <f t="shared" si="3"/>
        <v>2136</v>
      </c>
      <c r="Q10" s="64">
        <f t="shared" si="5"/>
        <v>-4</v>
      </c>
      <c r="R10" s="67">
        <f t="shared" si="4"/>
        <v>178</v>
      </c>
      <c r="S10" s="83">
        <f t="shared" si="1"/>
        <v>1132</v>
      </c>
      <c r="T10" s="79">
        <f t="shared" si="7"/>
        <v>188.66666666666666</v>
      </c>
    </row>
    <row r="11" spans="1:20" ht="15.75">
      <c r="A11" s="66">
        <f t="shared" si="2"/>
        <v>10</v>
      </c>
      <c r="B11" s="51" t="s">
        <v>101</v>
      </c>
      <c r="C11" s="52">
        <v>140</v>
      </c>
      <c r="D11" s="53">
        <v>199</v>
      </c>
      <c r="E11" s="52">
        <v>166</v>
      </c>
      <c r="F11" s="53">
        <v>170</v>
      </c>
      <c r="G11" s="52">
        <v>191</v>
      </c>
      <c r="H11" s="53">
        <v>145</v>
      </c>
      <c r="I11" s="54">
        <f t="shared" si="0"/>
        <v>1011</v>
      </c>
      <c r="J11" s="64">
        <v>184</v>
      </c>
      <c r="K11" s="64">
        <v>214</v>
      </c>
      <c r="L11" s="64">
        <v>169</v>
      </c>
      <c r="M11" s="53">
        <v>213</v>
      </c>
      <c r="N11" s="64">
        <v>148</v>
      </c>
      <c r="O11" s="64">
        <v>178</v>
      </c>
      <c r="P11" s="66">
        <f t="shared" si="3"/>
        <v>2117</v>
      </c>
      <c r="Q11" s="64">
        <f t="shared" si="5"/>
        <v>-19</v>
      </c>
      <c r="R11" s="67">
        <f t="shared" si="4"/>
        <v>176.41666666666666</v>
      </c>
      <c r="S11" s="83">
        <f t="shared" si="1"/>
        <v>1106</v>
      </c>
      <c r="T11" s="79">
        <f t="shared" si="7"/>
        <v>184.33333333333334</v>
      </c>
    </row>
    <row r="12" spans="1:20" ht="15.75">
      <c r="A12" s="66">
        <f t="shared" si="2"/>
        <v>11</v>
      </c>
      <c r="B12" s="51" t="s">
        <v>22</v>
      </c>
      <c r="C12" s="52">
        <v>188</v>
      </c>
      <c r="D12" s="53">
        <v>189</v>
      </c>
      <c r="E12" s="52">
        <v>222</v>
      </c>
      <c r="F12" s="53">
        <v>172</v>
      </c>
      <c r="G12" s="52">
        <v>179</v>
      </c>
      <c r="H12" s="53">
        <v>142</v>
      </c>
      <c r="I12" s="54">
        <f t="shared" si="0"/>
        <v>1092</v>
      </c>
      <c r="J12" s="64">
        <v>175</v>
      </c>
      <c r="K12" s="64">
        <v>163</v>
      </c>
      <c r="L12" s="64">
        <v>170</v>
      </c>
      <c r="M12" s="53">
        <v>180</v>
      </c>
      <c r="N12" s="64">
        <v>145</v>
      </c>
      <c r="O12" s="64">
        <v>154</v>
      </c>
      <c r="P12" s="66">
        <f t="shared" si="3"/>
        <v>2079</v>
      </c>
      <c r="Q12" s="64">
        <f t="shared" si="5"/>
        <v>-38</v>
      </c>
      <c r="R12" s="67">
        <f t="shared" si="4"/>
        <v>173.25</v>
      </c>
      <c r="S12" s="83">
        <f t="shared" si="6"/>
        <v>987</v>
      </c>
      <c r="T12" s="79">
        <f t="shared" si="7"/>
        <v>164.5</v>
      </c>
    </row>
    <row r="13" spans="1:20" ht="16.5" thickBot="1">
      <c r="A13" s="88">
        <f t="shared" si="2"/>
        <v>12</v>
      </c>
      <c r="B13" s="58" t="s">
        <v>91</v>
      </c>
      <c r="C13" s="59">
        <v>126</v>
      </c>
      <c r="D13" s="60">
        <v>148</v>
      </c>
      <c r="E13" s="59">
        <v>163</v>
      </c>
      <c r="F13" s="60">
        <v>172</v>
      </c>
      <c r="G13" s="59">
        <v>180</v>
      </c>
      <c r="H13" s="60">
        <v>197</v>
      </c>
      <c r="I13" s="61">
        <f>SUM(C13:H13)</f>
        <v>986</v>
      </c>
      <c r="J13" s="89">
        <v>150</v>
      </c>
      <c r="K13" s="89">
        <v>196</v>
      </c>
      <c r="L13" s="89">
        <v>181</v>
      </c>
      <c r="M13" s="60">
        <v>197</v>
      </c>
      <c r="N13" s="89">
        <v>168</v>
      </c>
      <c r="O13" s="89">
        <v>181</v>
      </c>
      <c r="P13" s="88">
        <f t="shared" si="3"/>
        <v>2059</v>
      </c>
      <c r="Q13" s="89">
        <f t="shared" si="5"/>
        <v>-20</v>
      </c>
      <c r="R13" s="68">
        <f t="shared" si="4"/>
        <v>171.58333333333334</v>
      </c>
      <c r="S13" s="90">
        <f t="shared" si="6"/>
        <v>1073</v>
      </c>
      <c r="T13" s="91">
        <f t="shared" si="7"/>
        <v>178.83333333333334</v>
      </c>
    </row>
    <row r="14" spans="1:20" ht="31.5" customHeight="1">
      <c r="A14" s="66">
        <f t="shared" si="2"/>
        <v>13</v>
      </c>
      <c r="B14" s="51" t="s">
        <v>103</v>
      </c>
      <c r="C14" s="52">
        <v>159</v>
      </c>
      <c r="D14" s="53">
        <v>194</v>
      </c>
      <c r="E14" s="52">
        <v>161</v>
      </c>
      <c r="F14" s="53">
        <v>174</v>
      </c>
      <c r="G14" s="52">
        <v>170</v>
      </c>
      <c r="H14" s="53">
        <v>176</v>
      </c>
      <c r="I14" s="54">
        <f t="shared" si="0"/>
        <v>1034</v>
      </c>
      <c r="J14" s="64">
        <v>191</v>
      </c>
      <c r="K14" s="64">
        <v>150</v>
      </c>
      <c r="L14" s="64">
        <v>172</v>
      </c>
      <c r="M14" s="53">
        <v>182</v>
      </c>
      <c r="N14" s="64">
        <v>166</v>
      </c>
      <c r="O14" s="64">
        <v>156</v>
      </c>
      <c r="P14" s="66">
        <f t="shared" si="3"/>
        <v>2051</v>
      </c>
      <c r="Q14" s="64">
        <f t="shared" si="5"/>
        <v>-8</v>
      </c>
      <c r="R14" s="67">
        <f t="shared" si="4"/>
        <v>170.91666666666666</v>
      </c>
      <c r="S14" s="83">
        <f t="shared" si="6"/>
        <v>1017</v>
      </c>
      <c r="T14" s="79">
        <f t="shared" si="7"/>
        <v>169.5</v>
      </c>
    </row>
    <row r="15" spans="1:20" ht="15.75">
      <c r="A15" s="66">
        <f t="shared" si="2"/>
        <v>14</v>
      </c>
      <c r="B15" s="51" t="s">
        <v>74</v>
      </c>
      <c r="C15" s="52">
        <v>149</v>
      </c>
      <c r="D15" s="53">
        <v>164</v>
      </c>
      <c r="E15" s="52">
        <v>196</v>
      </c>
      <c r="F15" s="53">
        <v>177</v>
      </c>
      <c r="G15" s="52">
        <v>145</v>
      </c>
      <c r="H15" s="53">
        <v>167</v>
      </c>
      <c r="I15" s="54">
        <f t="shared" si="0"/>
        <v>998</v>
      </c>
      <c r="J15" s="64">
        <v>191</v>
      </c>
      <c r="K15" s="64">
        <v>166</v>
      </c>
      <c r="L15" s="64">
        <v>215</v>
      </c>
      <c r="M15" s="53">
        <v>202</v>
      </c>
      <c r="N15" s="64">
        <v>125</v>
      </c>
      <c r="O15" s="64">
        <v>147</v>
      </c>
      <c r="P15" s="66">
        <f t="shared" si="3"/>
        <v>2044</v>
      </c>
      <c r="Q15" s="64">
        <f t="shared" si="5"/>
        <v>-7</v>
      </c>
      <c r="R15" s="67">
        <f t="shared" si="4"/>
        <v>170.33333333333334</v>
      </c>
      <c r="S15" s="83">
        <f t="shared" si="6"/>
        <v>1046</v>
      </c>
      <c r="T15" s="79">
        <f t="shared" si="7"/>
        <v>174.33333333333334</v>
      </c>
    </row>
    <row r="16" spans="1:20" ht="15.75">
      <c r="A16" s="66">
        <f aca="true" t="shared" si="8" ref="A16:A24">A15+1</f>
        <v>15</v>
      </c>
      <c r="B16" s="51" t="s">
        <v>42</v>
      </c>
      <c r="C16" s="52">
        <v>153</v>
      </c>
      <c r="D16" s="53">
        <v>154</v>
      </c>
      <c r="E16" s="52">
        <v>206</v>
      </c>
      <c r="F16" s="53">
        <v>182</v>
      </c>
      <c r="G16" s="52">
        <v>190</v>
      </c>
      <c r="H16" s="53">
        <v>154</v>
      </c>
      <c r="I16" s="54">
        <f t="shared" si="0"/>
        <v>1039</v>
      </c>
      <c r="J16" s="64">
        <v>150</v>
      </c>
      <c r="K16" s="64">
        <v>192</v>
      </c>
      <c r="L16" s="64">
        <v>172</v>
      </c>
      <c r="M16" s="53">
        <v>168</v>
      </c>
      <c r="N16" s="64">
        <v>177</v>
      </c>
      <c r="O16" s="64">
        <v>144</v>
      </c>
      <c r="P16" s="66">
        <f t="shared" si="3"/>
        <v>2042</v>
      </c>
      <c r="Q16" s="64">
        <f t="shared" si="5"/>
        <v>-2</v>
      </c>
      <c r="R16" s="67">
        <f t="shared" si="4"/>
        <v>170.16666666666666</v>
      </c>
      <c r="S16" s="83">
        <f t="shared" si="6"/>
        <v>1003</v>
      </c>
      <c r="T16" s="79">
        <f t="shared" si="7"/>
        <v>167.16666666666666</v>
      </c>
    </row>
    <row r="17" spans="1:20" ht="15.75">
      <c r="A17" s="66">
        <f t="shared" si="8"/>
        <v>16</v>
      </c>
      <c r="B17" s="51" t="s">
        <v>53</v>
      </c>
      <c r="C17" s="52">
        <v>162</v>
      </c>
      <c r="D17" s="53">
        <v>164</v>
      </c>
      <c r="E17" s="52">
        <v>231</v>
      </c>
      <c r="F17" s="53">
        <v>167</v>
      </c>
      <c r="G17" s="52">
        <v>188</v>
      </c>
      <c r="H17" s="53">
        <v>160</v>
      </c>
      <c r="I17" s="54">
        <f t="shared" si="0"/>
        <v>1072</v>
      </c>
      <c r="J17" s="64">
        <v>139</v>
      </c>
      <c r="K17" s="64">
        <v>167</v>
      </c>
      <c r="L17" s="64">
        <v>167</v>
      </c>
      <c r="M17" s="53">
        <v>160</v>
      </c>
      <c r="N17" s="64">
        <v>162</v>
      </c>
      <c r="O17" s="64">
        <v>162</v>
      </c>
      <c r="P17" s="66">
        <f t="shared" si="3"/>
        <v>2029</v>
      </c>
      <c r="Q17" s="64">
        <f t="shared" si="5"/>
        <v>-13</v>
      </c>
      <c r="R17" s="67">
        <f t="shared" si="4"/>
        <v>169.08333333333334</v>
      </c>
      <c r="S17" s="83">
        <f t="shared" si="6"/>
        <v>957</v>
      </c>
      <c r="T17" s="79">
        <f t="shared" si="7"/>
        <v>159.5</v>
      </c>
    </row>
    <row r="18" spans="1:20" ht="15.75">
      <c r="A18" s="66">
        <f t="shared" si="8"/>
        <v>17</v>
      </c>
      <c r="B18" s="51" t="s">
        <v>51</v>
      </c>
      <c r="C18" s="52">
        <v>182</v>
      </c>
      <c r="D18" s="53">
        <v>176</v>
      </c>
      <c r="E18" s="52">
        <v>146</v>
      </c>
      <c r="F18" s="53">
        <v>224</v>
      </c>
      <c r="G18" s="52">
        <v>159</v>
      </c>
      <c r="H18" s="53">
        <v>163</v>
      </c>
      <c r="I18" s="54">
        <f t="shared" si="0"/>
        <v>1050</v>
      </c>
      <c r="J18" s="64">
        <v>143</v>
      </c>
      <c r="K18" s="64">
        <v>168</v>
      </c>
      <c r="L18" s="64">
        <v>182</v>
      </c>
      <c r="M18" s="53">
        <v>169</v>
      </c>
      <c r="N18" s="64">
        <v>136</v>
      </c>
      <c r="O18" s="64">
        <v>179</v>
      </c>
      <c r="P18" s="66">
        <f t="shared" si="3"/>
        <v>2027</v>
      </c>
      <c r="Q18" s="64">
        <f t="shared" si="5"/>
        <v>-2</v>
      </c>
      <c r="R18" s="67">
        <f t="shared" si="4"/>
        <v>168.91666666666666</v>
      </c>
      <c r="S18" s="83">
        <f t="shared" si="6"/>
        <v>977</v>
      </c>
      <c r="T18" s="79">
        <f t="shared" si="7"/>
        <v>162.83333333333334</v>
      </c>
    </row>
    <row r="19" spans="1:20" ht="15.75">
      <c r="A19" s="66">
        <f t="shared" si="8"/>
        <v>18</v>
      </c>
      <c r="B19" s="51" t="s">
        <v>28</v>
      </c>
      <c r="C19" s="52">
        <v>169</v>
      </c>
      <c r="D19" s="53">
        <v>180</v>
      </c>
      <c r="E19" s="52">
        <v>176</v>
      </c>
      <c r="F19" s="53">
        <v>196</v>
      </c>
      <c r="G19" s="52">
        <v>135</v>
      </c>
      <c r="H19" s="53">
        <v>153</v>
      </c>
      <c r="I19" s="54">
        <f t="shared" si="0"/>
        <v>1009</v>
      </c>
      <c r="J19" s="64">
        <v>149</v>
      </c>
      <c r="K19" s="64">
        <v>182</v>
      </c>
      <c r="L19" s="64">
        <v>180</v>
      </c>
      <c r="M19" s="53">
        <v>188</v>
      </c>
      <c r="N19" s="64">
        <v>123</v>
      </c>
      <c r="O19" s="64">
        <v>180</v>
      </c>
      <c r="P19" s="66">
        <f t="shared" si="3"/>
        <v>2011</v>
      </c>
      <c r="Q19" s="64">
        <f t="shared" si="5"/>
        <v>-16</v>
      </c>
      <c r="R19" s="67">
        <f t="shared" si="4"/>
        <v>167.58333333333334</v>
      </c>
      <c r="S19" s="83">
        <f t="shared" si="6"/>
        <v>1002</v>
      </c>
      <c r="T19" s="79">
        <f t="shared" si="7"/>
        <v>167</v>
      </c>
    </row>
    <row r="20" spans="1:20" ht="15.75">
      <c r="A20" s="66">
        <f t="shared" si="8"/>
        <v>19</v>
      </c>
      <c r="B20" s="51" t="s">
        <v>94</v>
      </c>
      <c r="C20" s="52">
        <v>179</v>
      </c>
      <c r="D20" s="53">
        <v>155</v>
      </c>
      <c r="E20" s="52">
        <v>207</v>
      </c>
      <c r="F20" s="53">
        <v>211</v>
      </c>
      <c r="G20" s="52">
        <v>155</v>
      </c>
      <c r="H20" s="53">
        <v>189</v>
      </c>
      <c r="I20" s="54">
        <f t="shared" si="0"/>
        <v>1096</v>
      </c>
      <c r="J20" s="64">
        <v>176</v>
      </c>
      <c r="K20" s="64">
        <v>127</v>
      </c>
      <c r="L20" s="64">
        <v>155</v>
      </c>
      <c r="M20" s="53">
        <v>134</v>
      </c>
      <c r="N20" s="64">
        <v>163</v>
      </c>
      <c r="O20" s="64">
        <v>155</v>
      </c>
      <c r="P20" s="66">
        <f t="shared" si="3"/>
        <v>2006</v>
      </c>
      <c r="Q20" s="64">
        <f t="shared" si="5"/>
        <v>-5</v>
      </c>
      <c r="R20" s="67">
        <f t="shared" si="4"/>
        <v>167.16666666666666</v>
      </c>
      <c r="S20" s="83">
        <f t="shared" si="6"/>
        <v>910</v>
      </c>
      <c r="T20" s="79">
        <f t="shared" si="7"/>
        <v>151.66666666666666</v>
      </c>
    </row>
    <row r="21" spans="1:20" ht="15.75">
      <c r="A21" s="65">
        <f t="shared" si="8"/>
        <v>20</v>
      </c>
      <c r="B21" s="56" t="s">
        <v>95</v>
      </c>
      <c r="C21" s="52">
        <v>163</v>
      </c>
      <c r="D21" s="53">
        <v>122</v>
      </c>
      <c r="E21" s="52">
        <v>188</v>
      </c>
      <c r="F21" s="53">
        <v>166</v>
      </c>
      <c r="G21" s="52">
        <v>184</v>
      </c>
      <c r="H21" s="53">
        <v>170</v>
      </c>
      <c r="I21" s="54">
        <f t="shared" si="0"/>
        <v>993</v>
      </c>
      <c r="J21" s="64">
        <v>139</v>
      </c>
      <c r="K21" s="64">
        <v>200</v>
      </c>
      <c r="L21" s="64">
        <v>149</v>
      </c>
      <c r="M21" s="53">
        <v>178</v>
      </c>
      <c r="N21" s="64">
        <v>167</v>
      </c>
      <c r="O21" s="64">
        <v>168</v>
      </c>
      <c r="P21" s="66">
        <f t="shared" si="3"/>
        <v>1994</v>
      </c>
      <c r="Q21" s="64">
        <f t="shared" si="5"/>
        <v>-12</v>
      </c>
      <c r="R21" s="67">
        <f t="shared" si="4"/>
        <v>166.16666666666666</v>
      </c>
      <c r="S21" s="83">
        <f t="shared" si="6"/>
        <v>1001</v>
      </c>
      <c r="T21" s="79">
        <f t="shared" si="7"/>
        <v>166.83333333333334</v>
      </c>
    </row>
    <row r="22" spans="1:20" ht="15.75">
      <c r="A22" s="65">
        <f t="shared" si="8"/>
        <v>21</v>
      </c>
      <c r="B22" s="62" t="s">
        <v>86</v>
      </c>
      <c r="C22" s="53">
        <v>177</v>
      </c>
      <c r="D22" s="52">
        <v>131</v>
      </c>
      <c r="E22" s="53">
        <v>148</v>
      </c>
      <c r="F22" s="52">
        <v>155</v>
      </c>
      <c r="G22" s="53">
        <v>134</v>
      </c>
      <c r="H22" s="52">
        <v>202</v>
      </c>
      <c r="I22" s="66">
        <f t="shared" si="0"/>
        <v>947</v>
      </c>
      <c r="J22" s="64">
        <v>180</v>
      </c>
      <c r="K22" s="64">
        <v>173</v>
      </c>
      <c r="L22" s="64">
        <v>172</v>
      </c>
      <c r="M22" s="53">
        <v>177</v>
      </c>
      <c r="N22" s="64">
        <v>212</v>
      </c>
      <c r="O22" s="64">
        <v>132</v>
      </c>
      <c r="P22" s="66">
        <f t="shared" si="3"/>
        <v>1993</v>
      </c>
      <c r="Q22" s="64">
        <f t="shared" si="5"/>
        <v>-1</v>
      </c>
      <c r="R22" s="67">
        <f t="shared" si="4"/>
        <v>166.08333333333334</v>
      </c>
      <c r="S22" s="83">
        <f t="shared" si="6"/>
        <v>1046</v>
      </c>
      <c r="T22" s="79">
        <f t="shared" si="7"/>
        <v>174.33333333333334</v>
      </c>
    </row>
    <row r="23" spans="1:20" ht="15.75">
      <c r="A23" s="65">
        <f t="shared" si="8"/>
        <v>22</v>
      </c>
      <c r="B23" s="51" t="s">
        <v>68</v>
      </c>
      <c r="C23" s="52">
        <v>167</v>
      </c>
      <c r="D23" s="53">
        <v>201</v>
      </c>
      <c r="E23" s="52">
        <v>148</v>
      </c>
      <c r="F23" s="53">
        <v>200</v>
      </c>
      <c r="G23" s="52">
        <v>140</v>
      </c>
      <c r="H23" s="53">
        <v>162</v>
      </c>
      <c r="I23" s="54">
        <f>SUM(C23:H23)</f>
        <v>1018</v>
      </c>
      <c r="J23" s="64">
        <v>172</v>
      </c>
      <c r="K23" s="64">
        <v>164</v>
      </c>
      <c r="L23" s="64">
        <v>184</v>
      </c>
      <c r="M23" s="53">
        <v>114</v>
      </c>
      <c r="N23" s="64">
        <v>160</v>
      </c>
      <c r="O23" s="64">
        <v>142</v>
      </c>
      <c r="P23" s="66">
        <f t="shared" si="3"/>
        <v>1954</v>
      </c>
      <c r="Q23" s="64">
        <f t="shared" si="5"/>
        <v>-39</v>
      </c>
      <c r="R23" s="67">
        <f t="shared" si="4"/>
        <v>162.83333333333334</v>
      </c>
      <c r="S23" s="83">
        <f t="shared" si="6"/>
        <v>936</v>
      </c>
      <c r="T23" s="79">
        <f t="shared" si="7"/>
        <v>156</v>
      </c>
    </row>
    <row r="24" spans="1:20" ht="15.75">
      <c r="A24" s="77">
        <f t="shared" si="8"/>
        <v>23</v>
      </c>
      <c r="B24" s="76" t="s">
        <v>33</v>
      </c>
      <c r="C24" s="92">
        <v>191</v>
      </c>
      <c r="D24" s="86">
        <v>143</v>
      </c>
      <c r="E24" s="92">
        <v>212</v>
      </c>
      <c r="F24" s="86">
        <v>129</v>
      </c>
      <c r="G24" s="92">
        <v>165</v>
      </c>
      <c r="H24" s="86">
        <v>144</v>
      </c>
      <c r="I24" s="93">
        <f>SUM(C24:H24)</f>
        <v>984</v>
      </c>
      <c r="J24" s="85">
        <v>166</v>
      </c>
      <c r="K24" s="85">
        <v>143</v>
      </c>
      <c r="L24" s="85">
        <v>126</v>
      </c>
      <c r="M24" s="86">
        <v>167</v>
      </c>
      <c r="N24" s="85">
        <v>122</v>
      </c>
      <c r="O24" s="85">
        <v>159</v>
      </c>
      <c r="P24" s="75">
        <f t="shared" si="3"/>
        <v>1867</v>
      </c>
      <c r="Q24" s="85">
        <f t="shared" si="5"/>
        <v>-87</v>
      </c>
      <c r="R24" s="78">
        <f t="shared" si="4"/>
        <v>155.58333333333334</v>
      </c>
      <c r="S24" s="84">
        <f t="shared" si="6"/>
        <v>883</v>
      </c>
      <c r="T24" s="80">
        <f t="shared" si="7"/>
        <v>147.16666666666666</v>
      </c>
    </row>
  </sheetData>
  <conditionalFormatting sqref="R2:T24">
    <cfRule type="cellIs" priority="1" dxfId="0" operator="between" stopIfTrue="1">
      <formula>200</formula>
      <formula>300</formula>
    </cfRule>
  </conditionalFormatting>
  <conditionalFormatting sqref="C1:H24">
    <cfRule type="cellIs" priority="2" dxfId="1" operator="between" stopIfTrue="1">
      <formula>200</formula>
      <formula>300</formula>
    </cfRule>
  </conditionalFormatting>
  <conditionalFormatting sqref="J2:O24">
    <cfRule type="cellIs" priority="3" dxfId="1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="75" zoomScaleNormal="75" workbookViewId="0" topLeftCell="A1">
      <selection activeCell="A121" sqref="A121"/>
    </sheetView>
  </sheetViews>
  <sheetFormatPr defaultColWidth="9.140625" defaultRowHeight="12.75"/>
  <cols>
    <col min="1" max="1" width="3.8515625" style="3" customWidth="1"/>
    <col min="2" max="2" width="23.7109375" style="4" bestFit="1" customWidth="1"/>
    <col min="3" max="7" width="8.140625" style="10" customWidth="1"/>
    <col min="8" max="8" width="7.57421875" style="10" customWidth="1"/>
    <col min="9" max="9" width="15.140625" style="3" customWidth="1"/>
    <col min="10" max="10" width="14.00390625" style="9" customWidth="1"/>
    <col min="11" max="11" width="5.140625" style="4" bestFit="1" customWidth="1"/>
    <col min="12" max="12" width="4.8515625" style="4" customWidth="1"/>
    <col min="13" max="16384" width="20.00390625" style="4" customWidth="1"/>
  </cols>
  <sheetData>
    <row r="1" spans="1:11" s="3" customFormat="1" ht="15.75">
      <c r="A1" s="1"/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 t="s">
        <v>1</v>
      </c>
      <c r="J1" s="2" t="s">
        <v>2</v>
      </c>
      <c r="K1" s="30"/>
    </row>
    <row r="2" spans="1:11" ht="15.75">
      <c r="A2" s="36">
        <v>1</v>
      </c>
      <c r="B2" s="37" t="s">
        <v>20</v>
      </c>
      <c r="C2" s="38">
        <v>200</v>
      </c>
      <c r="D2" s="39">
        <v>193</v>
      </c>
      <c r="E2" s="38">
        <v>199</v>
      </c>
      <c r="F2" s="39">
        <v>213</v>
      </c>
      <c r="G2" s="38">
        <v>198</v>
      </c>
      <c r="H2" s="39">
        <v>225</v>
      </c>
      <c r="I2" s="40">
        <f aca="true" t="shared" si="0" ref="I2:I33">SUM(C2:H2)</f>
        <v>1228</v>
      </c>
      <c r="J2" s="41">
        <f aca="true" t="shared" si="1" ref="J2:J33">AVERAGE(C2,D2,E2,F2,G2,H2)</f>
        <v>204.66666666666666</v>
      </c>
      <c r="K2" s="5"/>
    </row>
    <row r="3" spans="1:11" ht="15.75">
      <c r="A3" s="36">
        <f aca="true" t="shared" si="2" ref="A3:A12">A2+1</f>
        <v>2</v>
      </c>
      <c r="B3" s="42" t="s">
        <v>71</v>
      </c>
      <c r="C3" s="38">
        <v>195</v>
      </c>
      <c r="D3" s="43">
        <v>189</v>
      </c>
      <c r="E3" s="38">
        <v>195</v>
      </c>
      <c r="F3" s="43">
        <v>179</v>
      </c>
      <c r="G3" s="38">
        <v>213</v>
      </c>
      <c r="H3" s="43">
        <v>180</v>
      </c>
      <c r="I3" s="40">
        <f t="shared" si="0"/>
        <v>1151</v>
      </c>
      <c r="J3" s="44">
        <f t="shared" si="1"/>
        <v>191.83333333333334</v>
      </c>
      <c r="K3" s="5"/>
    </row>
    <row r="4" spans="1:11" ht="15.75">
      <c r="A4" s="36">
        <f t="shared" si="2"/>
        <v>3</v>
      </c>
      <c r="B4" s="42" t="s">
        <v>7</v>
      </c>
      <c r="C4" s="38">
        <v>192</v>
      </c>
      <c r="D4" s="43">
        <v>189</v>
      </c>
      <c r="E4" s="38">
        <v>139</v>
      </c>
      <c r="F4" s="43">
        <v>235</v>
      </c>
      <c r="G4" s="38">
        <v>184</v>
      </c>
      <c r="H4" s="43">
        <v>198</v>
      </c>
      <c r="I4" s="40">
        <f t="shared" si="0"/>
        <v>1137</v>
      </c>
      <c r="J4" s="44">
        <f t="shared" si="1"/>
        <v>189.5</v>
      </c>
      <c r="K4" s="5"/>
    </row>
    <row r="5" spans="1:11" ht="15.75">
      <c r="A5" s="36">
        <f t="shared" si="2"/>
        <v>4</v>
      </c>
      <c r="B5" s="42" t="s">
        <v>99</v>
      </c>
      <c r="C5" s="38">
        <v>171</v>
      </c>
      <c r="D5" s="43">
        <v>223</v>
      </c>
      <c r="E5" s="38">
        <v>194</v>
      </c>
      <c r="F5" s="43">
        <v>154</v>
      </c>
      <c r="G5" s="38">
        <v>179</v>
      </c>
      <c r="H5" s="43">
        <v>184</v>
      </c>
      <c r="I5" s="40">
        <f t="shared" si="0"/>
        <v>1105</v>
      </c>
      <c r="J5" s="44">
        <f t="shared" si="1"/>
        <v>184.16666666666666</v>
      </c>
      <c r="K5" s="5"/>
    </row>
    <row r="6" spans="1:11" ht="15.75">
      <c r="A6" s="36">
        <f t="shared" si="2"/>
        <v>5</v>
      </c>
      <c r="B6" s="42" t="s">
        <v>94</v>
      </c>
      <c r="C6" s="38">
        <v>179</v>
      </c>
      <c r="D6" s="43">
        <v>155</v>
      </c>
      <c r="E6" s="38">
        <v>207</v>
      </c>
      <c r="F6" s="43">
        <v>211</v>
      </c>
      <c r="G6" s="38">
        <v>155</v>
      </c>
      <c r="H6" s="43">
        <v>189</v>
      </c>
      <c r="I6" s="40">
        <f t="shared" si="0"/>
        <v>1096</v>
      </c>
      <c r="J6" s="44">
        <f t="shared" si="1"/>
        <v>182.66666666666666</v>
      </c>
      <c r="K6" s="5"/>
    </row>
    <row r="7" spans="1:11" ht="15.75">
      <c r="A7" s="36">
        <f t="shared" si="2"/>
        <v>6</v>
      </c>
      <c r="B7" s="42" t="s">
        <v>22</v>
      </c>
      <c r="C7" s="38">
        <v>188</v>
      </c>
      <c r="D7" s="43">
        <v>189</v>
      </c>
      <c r="E7" s="38">
        <v>222</v>
      </c>
      <c r="F7" s="43">
        <v>172</v>
      </c>
      <c r="G7" s="38">
        <v>179</v>
      </c>
      <c r="H7" s="43">
        <v>142</v>
      </c>
      <c r="I7" s="40">
        <f t="shared" si="0"/>
        <v>1092</v>
      </c>
      <c r="J7" s="44">
        <f t="shared" si="1"/>
        <v>182</v>
      </c>
      <c r="K7" s="5"/>
    </row>
    <row r="8" spans="1:11" ht="15.75">
      <c r="A8" s="36">
        <f t="shared" si="2"/>
        <v>7</v>
      </c>
      <c r="B8" s="42" t="s">
        <v>26</v>
      </c>
      <c r="C8" s="38">
        <v>165</v>
      </c>
      <c r="D8" s="43">
        <v>170</v>
      </c>
      <c r="E8" s="38">
        <v>182</v>
      </c>
      <c r="F8" s="43">
        <v>188</v>
      </c>
      <c r="G8" s="38">
        <v>195</v>
      </c>
      <c r="H8" s="43">
        <v>180</v>
      </c>
      <c r="I8" s="40">
        <f t="shared" si="0"/>
        <v>1080</v>
      </c>
      <c r="J8" s="44">
        <f t="shared" si="1"/>
        <v>180</v>
      </c>
      <c r="K8" s="5"/>
    </row>
    <row r="9" spans="1:11" ht="15.75">
      <c r="A9" s="36">
        <f t="shared" si="2"/>
        <v>8</v>
      </c>
      <c r="B9" s="42" t="s">
        <v>53</v>
      </c>
      <c r="C9" s="38">
        <v>162</v>
      </c>
      <c r="D9" s="43">
        <v>164</v>
      </c>
      <c r="E9" s="38">
        <v>231</v>
      </c>
      <c r="F9" s="43">
        <v>167</v>
      </c>
      <c r="G9" s="38">
        <v>188</v>
      </c>
      <c r="H9" s="43">
        <v>160</v>
      </c>
      <c r="I9" s="40">
        <f t="shared" si="0"/>
        <v>1072</v>
      </c>
      <c r="J9" s="44">
        <f t="shared" si="1"/>
        <v>178.66666666666666</v>
      </c>
      <c r="K9" s="5"/>
    </row>
    <row r="10" spans="1:11" ht="15.75">
      <c r="A10" s="36">
        <f t="shared" si="2"/>
        <v>9</v>
      </c>
      <c r="B10" s="42" t="s">
        <v>14</v>
      </c>
      <c r="C10" s="38">
        <v>204</v>
      </c>
      <c r="D10" s="43">
        <v>202</v>
      </c>
      <c r="E10" s="38">
        <v>190</v>
      </c>
      <c r="F10" s="43">
        <v>211</v>
      </c>
      <c r="G10" s="38">
        <v>136</v>
      </c>
      <c r="H10" s="43">
        <v>125</v>
      </c>
      <c r="I10" s="40">
        <f t="shared" si="0"/>
        <v>1068</v>
      </c>
      <c r="J10" s="44">
        <f t="shared" si="1"/>
        <v>178</v>
      </c>
      <c r="K10" s="5"/>
    </row>
    <row r="11" spans="1:11" ht="15.75">
      <c r="A11" s="36">
        <f t="shared" si="2"/>
        <v>10</v>
      </c>
      <c r="B11" s="42" t="s">
        <v>18</v>
      </c>
      <c r="C11" s="38">
        <v>157</v>
      </c>
      <c r="D11" s="43">
        <v>182</v>
      </c>
      <c r="E11" s="38">
        <v>141</v>
      </c>
      <c r="F11" s="43">
        <v>157</v>
      </c>
      <c r="G11" s="38">
        <v>210</v>
      </c>
      <c r="H11" s="43">
        <v>204</v>
      </c>
      <c r="I11" s="40">
        <f t="shared" si="0"/>
        <v>1051</v>
      </c>
      <c r="J11" s="44">
        <f t="shared" si="1"/>
        <v>175.16666666666666</v>
      </c>
      <c r="K11" s="5"/>
    </row>
    <row r="12" spans="1:11" ht="15.75">
      <c r="A12" s="36">
        <f t="shared" si="2"/>
        <v>11</v>
      </c>
      <c r="B12" s="42" t="s">
        <v>51</v>
      </c>
      <c r="C12" s="38">
        <v>182</v>
      </c>
      <c r="D12" s="43">
        <v>176</v>
      </c>
      <c r="E12" s="38">
        <v>146</v>
      </c>
      <c r="F12" s="43">
        <v>224</v>
      </c>
      <c r="G12" s="38">
        <v>159</v>
      </c>
      <c r="H12" s="43">
        <v>163</v>
      </c>
      <c r="I12" s="40">
        <f t="shared" si="0"/>
        <v>1050</v>
      </c>
      <c r="J12" s="44">
        <f t="shared" si="1"/>
        <v>175</v>
      </c>
      <c r="K12" s="5"/>
    </row>
    <row r="13" spans="1:11" ht="15.75">
      <c r="A13" s="19">
        <v>1</v>
      </c>
      <c r="B13" s="7" t="s">
        <v>87</v>
      </c>
      <c r="C13" s="22">
        <v>191</v>
      </c>
      <c r="D13" s="12">
        <v>197</v>
      </c>
      <c r="E13" s="22">
        <v>187</v>
      </c>
      <c r="F13" s="12">
        <v>164</v>
      </c>
      <c r="G13" s="22">
        <v>159</v>
      </c>
      <c r="H13" s="12">
        <v>150</v>
      </c>
      <c r="I13" s="23">
        <f t="shared" si="0"/>
        <v>1048</v>
      </c>
      <c r="J13" s="8">
        <f t="shared" si="1"/>
        <v>174.66666666666666</v>
      </c>
      <c r="K13" s="5"/>
    </row>
    <row r="14" spans="1:11" ht="15.75">
      <c r="A14" s="19">
        <v>1</v>
      </c>
      <c r="B14" s="13" t="s">
        <v>13</v>
      </c>
      <c r="C14" s="24">
        <v>177</v>
      </c>
      <c r="D14" s="14">
        <v>184</v>
      </c>
      <c r="E14" s="24">
        <v>160</v>
      </c>
      <c r="F14" s="14">
        <v>148</v>
      </c>
      <c r="G14" s="24">
        <v>178</v>
      </c>
      <c r="H14" s="14">
        <v>199</v>
      </c>
      <c r="I14" s="25">
        <f t="shared" si="0"/>
        <v>1046</v>
      </c>
      <c r="J14" s="15">
        <f t="shared" si="1"/>
        <v>174.33333333333334</v>
      </c>
      <c r="K14" s="5"/>
    </row>
    <row r="15" spans="1:11" ht="15.75">
      <c r="A15" s="36">
        <v>12</v>
      </c>
      <c r="B15" s="42" t="s">
        <v>42</v>
      </c>
      <c r="C15" s="38">
        <v>153</v>
      </c>
      <c r="D15" s="43">
        <v>154</v>
      </c>
      <c r="E15" s="38">
        <v>206</v>
      </c>
      <c r="F15" s="43">
        <v>182</v>
      </c>
      <c r="G15" s="38">
        <v>190</v>
      </c>
      <c r="H15" s="43">
        <v>154</v>
      </c>
      <c r="I15" s="40">
        <f t="shared" si="0"/>
        <v>1039</v>
      </c>
      <c r="J15" s="44">
        <f t="shared" si="1"/>
        <v>173.16666666666666</v>
      </c>
      <c r="K15" s="5"/>
    </row>
    <row r="16" spans="1:11" ht="15.75">
      <c r="A16" s="45">
        <f>A15+1</f>
        <v>13</v>
      </c>
      <c r="B16" s="46" t="s">
        <v>103</v>
      </c>
      <c r="C16" s="47">
        <v>159</v>
      </c>
      <c r="D16" s="48">
        <v>194</v>
      </c>
      <c r="E16" s="47">
        <v>161</v>
      </c>
      <c r="F16" s="48">
        <v>174</v>
      </c>
      <c r="G16" s="47">
        <v>170</v>
      </c>
      <c r="H16" s="48">
        <v>176</v>
      </c>
      <c r="I16" s="49">
        <f t="shared" si="0"/>
        <v>1034</v>
      </c>
      <c r="J16" s="50">
        <f t="shared" si="1"/>
        <v>172.33333333333334</v>
      </c>
      <c r="K16" s="5"/>
    </row>
    <row r="17" spans="1:11" ht="15.75">
      <c r="A17" s="45">
        <f>A16+1</f>
        <v>14</v>
      </c>
      <c r="B17" s="46" t="s">
        <v>16</v>
      </c>
      <c r="C17" s="47">
        <v>199</v>
      </c>
      <c r="D17" s="48">
        <v>152</v>
      </c>
      <c r="E17" s="47">
        <v>167</v>
      </c>
      <c r="F17" s="48">
        <v>144</v>
      </c>
      <c r="G17" s="47">
        <v>188</v>
      </c>
      <c r="H17" s="48">
        <v>183</v>
      </c>
      <c r="I17" s="49">
        <f t="shared" si="0"/>
        <v>1033</v>
      </c>
      <c r="J17" s="50">
        <f t="shared" si="1"/>
        <v>172.16666666666666</v>
      </c>
      <c r="K17" s="5"/>
    </row>
    <row r="18" spans="1:11" ht="15.75">
      <c r="A18" s="19">
        <v>2</v>
      </c>
      <c r="B18" s="7" t="s">
        <v>72</v>
      </c>
      <c r="C18" s="22">
        <v>160</v>
      </c>
      <c r="D18" s="12">
        <v>188</v>
      </c>
      <c r="E18" s="22">
        <v>194</v>
      </c>
      <c r="F18" s="12">
        <v>173</v>
      </c>
      <c r="G18" s="22">
        <v>170</v>
      </c>
      <c r="H18" s="12">
        <v>147</v>
      </c>
      <c r="I18" s="23">
        <f t="shared" si="0"/>
        <v>1032</v>
      </c>
      <c r="J18" s="8">
        <f t="shared" si="1"/>
        <v>172</v>
      </c>
      <c r="K18" s="5"/>
    </row>
    <row r="19" spans="1:11" ht="15.75">
      <c r="A19" s="45">
        <v>15</v>
      </c>
      <c r="B19" s="46" t="s">
        <v>11</v>
      </c>
      <c r="C19" s="47">
        <v>202</v>
      </c>
      <c r="D19" s="48">
        <v>138</v>
      </c>
      <c r="E19" s="47">
        <v>164</v>
      </c>
      <c r="F19" s="48">
        <v>138</v>
      </c>
      <c r="G19" s="47">
        <v>206</v>
      </c>
      <c r="H19" s="48">
        <v>179</v>
      </c>
      <c r="I19" s="49">
        <f t="shared" si="0"/>
        <v>1027</v>
      </c>
      <c r="J19" s="50">
        <f t="shared" si="1"/>
        <v>171.16666666666666</v>
      </c>
      <c r="K19" s="5"/>
    </row>
    <row r="20" spans="1:11" ht="15.75">
      <c r="A20" s="45">
        <f>A19+1</f>
        <v>16</v>
      </c>
      <c r="B20" s="46" t="s">
        <v>70</v>
      </c>
      <c r="C20" s="47">
        <v>190</v>
      </c>
      <c r="D20" s="48">
        <v>157</v>
      </c>
      <c r="E20" s="47">
        <v>172</v>
      </c>
      <c r="F20" s="48">
        <v>166</v>
      </c>
      <c r="G20" s="47">
        <v>157</v>
      </c>
      <c r="H20" s="48">
        <v>183</v>
      </c>
      <c r="I20" s="49">
        <f t="shared" si="0"/>
        <v>1025</v>
      </c>
      <c r="J20" s="50">
        <f t="shared" si="1"/>
        <v>170.83333333333334</v>
      </c>
      <c r="K20" s="5"/>
    </row>
    <row r="21" spans="1:11" ht="15.75">
      <c r="A21" s="19">
        <v>3</v>
      </c>
      <c r="B21" s="7" t="s">
        <v>73</v>
      </c>
      <c r="C21" s="22">
        <v>136</v>
      </c>
      <c r="D21" s="12">
        <v>161</v>
      </c>
      <c r="E21" s="22">
        <v>185</v>
      </c>
      <c r="F21" s="12">
        <v>141</v>
      </c>
      <c r="G21" s="22">
        <v>263</v>
      </c>
      <c r="H21" s="12">
        <v>135</v>
      </c>
      <c r="I21" s="23">
        <f t="shared" si="0"/>
        <v>1021</v>
      </c>
      <c r="J21" s="8">
        <f t="shared" si="1"/>
        <v>170.16666666666666</v>
      </c>
      <c r="K21" s="5" t="s">
        <v>92</v>
      </c>
    </row>
    <row r="22" spans="1:11" ht="15.75">
      <c r="A22" s="19">
        <v>4</v>
      </c>
      <c r="B22" s="7" t="s">
        <v>85</v>
      </c>
      <c r="C22" s="22">
        <v>168</v>
      </c>
      <c r="D22" s="12">
        <v>163</v>
      </c>
      <c r="E22" s="22">
        <v>203</v>
      </c>
      <c r="F22" s="12">
        <v>145</v>
      </c>
      <c r="G22" s="22">
        <v>197</v>
      </c>
      <c r="H22" s="12">
        <v>145</v>
      </c>
      <c r="I22" s="23">
        <f t="shared" si="0"/>
        <v>1021</v>
      </c>
      <c r="J22" s="8">
        <f t="shared" si="1"/>
        <v>170.16666666666666</v>
      </c>
      <c r="K22" s="5" t="s">
        <v>93</v>
      </c>
    </row>
    <row r="23" spans="1:11" ht="15.75">
      <c r="A23" s="45">
        <v>17</v>
      </c>
      <c r="B23" s="46" t="s">
        <v>68</v>
      </c>
      <c r="C23" s="47">
        <v>167</v>
      </c>
      <c r="D23" s="48">
        <v>201</v>
      </c>
      <c r="E23" s="47">
        <v>148</v>
      </c>
      <c r="F23" s="48">
        <v>200</v>
      </c>
      <c r="G23" s="47">
        <v>140</v>
      </c>
      <c r="H23" s="48">
        <v>162</v>
      </c>
      <c r="I23" s="49">
        <f t="shared" si="0"/>
        <v>1018</v>
      </c>
      <c r="J23" s="50">
        <f t="shared" si="1"/>
        <v>169.66666666666666</v>
      </c>
      <c r="K23" s="5"/>
    </row>
    <row r="24" spans="1:11" ht="15.75">
      <c r="A24" s="19">
        <v>5</v>
      </c>
      <c r="B24" s="7" t="s">
        <v>24</v>
      </c>
      <c r="C24" s="22">
        <v>141</v>
      </c>
      <c r="D24" s="12">
        <v>157</v>
      </c>
      <c r="E24" s="22">
        <v>181</v>
      </c>
      <c r="F24" s="12">
        <v>200</v>
      </c>
      <c r="G24" s="22">
        <v>149</v>
      </c>
      <c r="H24" s="12">
        <v>185</v>
      </c>
      <c r="I24" s="23">
        <f t="shared" si="0"/>
        <v>1013</v>
      </c>
      <c r="J24" s="8">
        <f t="shared" si="1"/>
        <v>168.83333333333334</v>
      </c>
      <c r="K24" s="5"/>
    </row>
    <row r="25" spans="1:11" ht="15.75">
      <c r="A25" s="45">
        <v>18</v>
      </c>
      <c r="B25" s="46" t="s">
        <v>101</v>
      </c>
      <c r="C25" s="47">
        <v>140</v>
      </c>
      <c r="D25" s="48">
        <v>199</v>
      </c>
      <c r="E25" s="47">
        <v>166</v>
      </c>
      <c r="F25" s="48">
        <v>170</v>
      </c>
      <c r="G25" s="47">
        <v>191</v>
      </c>
      <c r="H25" s="48">
        <v>145</v>
      </c>
      <c r="I25" s="49">
        <f t="shared" si="0"/>
        <v>1011</v>
      </c>
      <c r="J25" s="50">
        <f t="shared" si="1"/>
        <v>168.5</v>
      </c>
      <c r="K25" s="5"/>
    </row>
    <row r="26" spans="1:11" ht="15.75">
      <c r="A26" s="45">
        <v>19</v>
      </c>
      <c r="B26" s="46" t="s">
        <v>28</v>
      </c>
      <c r="C26" s="47">
        <v>169</v>
      </c>
      <c r="D26" s="48">
        <v>180</v>
      </c>
      <c r="E26" s="47">
        <v>176</v>
      </c>
      <c r="F26" s="48">
        <v>196</v>
      </c>
      <c r="G26" s="47">
        <v>135</v>
      </c>
      <c r="H26" s="48">
        <v>153</v>
      </c>
      <c r="I26" s="49">
        <f t="shared" si="0"/>
        <v>1009</v>
      </c>
      <c r="J26" s="50">
        <f t="shared" si="1"/>
        <v>168.16666666666666</v>
      </c>
      <c r="K26" s="5"/>
    </row>
    <row r="27" spans="1:11" ht="15.75">
      <c r="A27" s="45">
        <f>A26+1</f>
        <v>20</v>
      </c>
      <c r="B27" s="46" t="s">
        <v>64</v>
      </c>
      <c r="C27" s="47">
        <v>193</v>
      </c>
      <c r="D27" s="48">
        <v>145</v>
      </c>
      <c r="E27" s="47">
        <v>166</v>
      </c>
      <c r="F27" s="48">
        <v>176</v>
      </c>
      <c r="G27" s="47">
        <v>182</v>
      </c>
      <c r="H27" s="48">
        <v>146</v>
      </c>
      <c r="I27" s="49">
        <f t="shared" si="0"/>
        <v>1008</v>
      </c>
      <c r="J27" s="50">
        <f t="shared" si="1"/>
        <v>168</v>
      </c>
      <c r="K27" s="5"/>
    </row>
    <row r="28" spans="1:11" ht="15.75">
      <c r="A28" s="19">
        <v>6</v>
      </c>
      <c r="B28" s="7" t="s">
        <v>23</v>
      </c>
      <c r="C28" s="22">
        <v>151</v>
      </c>
      <c r="D28" s="12">
        <v>187</v>
      </c>
      <c r="E28" s="22">
        <v>154</v>
      </c>
      <c r="F28" s="12">
        <v>179</v>
      </c>
      <c r="G28" s="22">
        <v>182</v>
      </c>
      <c r="H28" s="12">
        <v>153</v>
      </c>
      <c r="I28" s="23">
        <f t="shared" si="0"/>
        <v>1006</v>
      </c>
      <c r="J28" s="8">
        <f t="shared" si="1"/>
        <v>167.66666666666666</v>
      </c>
      <c r="K28" s="5"/>
    </row>
    <row r="29" spans="1:11" ht="15.75">
      <c r="A29" s="45">
        <v>21</v>
      </c>
      <c r="B29" s="46" t="s">
        <v>12</v>
      </c>
      <c r="C29" s="47">
        <v>116</v>
      </c>
      <c r="D29" s="48">
        <v>145</v>
      </c>
      <c r="E29" s="47">
        <v>180</v>
      </c>
      <c r="F29" s="48">
        <v>220</v>
      </c>
      <c r="G29" s="47">
        <v>178</v>
      </c>
      <c r="H29" s="48">
        <v>165</v>
      </c>
      <c r="I29" s="49">
        <f t="shared" si="0"/>
        <v>1004</v>
      </c>
      <c r="J29" s="50">
        <f t="shared" si="1"/>
        <v>167.33333333333334</v>
      </c>
      <c r="K29" s="5"/>
    </row>
    <row r="30" spans="1:11" ht="15.75">
      <c r="A30" s="45">
        <f>A29+1</f>
        <v>22</v>
      </c>
      <c r="B30" s="46" t="s">
        <v>74</v>
      </c>
      <c r="C30" s="47">
        <v>149</v>
      </c>
      <c r="D30" s="48">
        <v>164</v>
      </c>
      <c r="E30" s="47">
        <v>196</v>
      </c>
      <c r="F30" s="48">
        <v>177</v>
      </c>
      <c r="G30" s="47">
        <v>145</v>
      </c>
      <c r="H30" s="48">
        <v>167</v>
      </c>
      <c r="I30" s="49">
        <f t="shared" si="0"/>
        <v>998</v>
      </c>
      <c r="J30" s="50">
        <f t="shared" si="1"/>
        <v>166.33333333333334</v>
      </c>
      <c r="K30" s="5"/>
    </row>
    <row r="31" spans="1:11" ht="15.75">
      <c r="A31" s="45">
        <f>A30+1</f>
        <v>23</v>
      </c>
      <c r="B31" s="46" t="s">
        <v>95</v>
      </c>
      <c r="C31" s="47">
        <v>163</v>
      </c>
      <c r="D31" s="48">
        <v>122</v>
      </c>
      <c r="E31" s="47">
        <v>188</v>
      </c>
      <c r="F31" s="48">
        <v>166</v>
      </c>
      <c r="G31" s="47">
        <v>184</v>
      </c>
      <c r="H31" s="48">
        <v>170</v>
      </c>
      <c r="I31" s="49">
        <f t="shared" si="0"/>
        <v>993</v>
      </c>
      <c r="J31" s="50">
        <f t="shared" si="1"/>
        <v>165.5</v>
      </c>
      <c r="K31" s="5"/>
    </row>
    <row r="32" spans="1:11" ht="15.75">
      <c r="A32" s="19">
        <v>7</v>
      </c>
      <c r="B32" s="7" t="s">
        <v>10</v>
      </c>
      <c r="C32" s="22">
        <v>152</v>
      </c>
      <c r="D32" s="12">
        <v>171</v>
      </c>
      <c r="E32" s="22">
        <v>156</v>
      </c>
      <c r="F32" s="12">
        <v>163</v>
      </c>
      <c r="G32" s="22">
        <v>177</v>
      </c>
      <c r="H32" s="12">
        <v>167</v>
      </c>
      <c r="I32" s="23">
        <f t="shared" si="0"/>
        <v>986</v>
      </c>
      <c r="J32" s="8">
        <f t="shared" si="1"/>
        <v>164.33333333333334</v>
      </c>
      <c r="K32" s="5"/>
    </row>
    <row r="33" spans="1:11" ht="15.75">
      <c r="A33" s="45">
        <v>24</v>
      </c>
      <c r="B33" s="46" t="s">
        <v>91</v>
      </c>
      <c r="C33" s="47">
        <v>126</v>
      </c>
      <c r="D33" s="48">
        <v>148</v>
      </c>
      <c r="E33" s="47">
        <v>163</v>
      </c>
      <c r="F33" s="48">
        <v>172</v>
      </c>
      <c r="G33" s="47">
        <v>180</v>
      </c>
      <c r="H33" s="48">
        <v>197</v>
      </c>
      <c r="I33" s="49">
        <f t="shared" si="0"/>
        <v>986</v>
      </c>
      <c r="J33" s="50">
        <f t="shared" si="1"/>
        <v>164.33333333333334</v>
      </c>
      <c r="K33" s="5"/>
    </row>
    <row r="34" spans="1:11" ht="15.75">
      <c r="A34" s="19">
        <v>25</v>
      </c>
      <c r="B34" s="5" t="s">
        <v>33</v>
      </c>
      <c r="C34" s="20">
        <v>191</v>
      </c>
      <c r="D34" s="11">
        <v>143</v>
      </c>
      <c r="E34" s="20">
        <v>212</v>
      </c>
      <c r="F34" s="11">
        <v>129</v>
      </c>
      <c r="G34" s="20">
        <v>165</v>
      </c>
      <c r="H34" s="11">
        <v>144</v>
      </c>
      <c r="I34" s="21">
        <f aca="true" t="shared" si="3" ref="I34:I65">SUM(C34:H34)</f>
        <v>984</v>
      </c>
      <c r="J34" s="6">
        <f aca="true" t="shared" si="4" ref="J34:J65">AVERAGE(C34,D34,E34,F34,G34,H34)</f>
        <v>164</v>
      </c>
      <c r="K34" s="5"/>
    </row>
    <row r="35" spans="1:11" ht="15.75">
      <c r="A35" s="19">
        <f>A34+1</f>
        <v>26</v>
      </c>
      <c r="B35" s="5" t="s">
        <v>54</v>
      </c>
      <c r="C35" s="20">
        <v>204</v>
      </c>
      <c r="D35" s="11">
        <v>146</v>
      </c>
      <c r="E35" s="20">
        <v>145</v>
      </c>
      <c r="F35" s="11">
        <v>159</v>
      </c>
      <c r="G35" s="20">
        <v>157</v>
      </c>
      <c r="H35" s="11">
        <v>164</v>
      </c>
      <c r="I35" s="21">
        <f t="shared" si="3"/>
        <v>975</v>
      </c>
      <c r="J35" s="6">
        <f t="shared" si="4"/>
        <v>162.5</v>
      </c>
      <c r="K35" s="5"/>
    </row>
    <row r="36" spans="1:11" ht="15.75">
      <c r="A36" s="19">
        <f>A35+1</f>
        <v>27</v>
      </c>
      <c r="B36" s="5" t="s">
        <v>48</v>
      </c>
      <c r="C36" s="20">
        <v>172</v>
      </c>
      <c r="D36" s="11">
        <v>145</v>
      </c>
      <c r="E36" s="20">
        <v>199</v>
      </c>
      <c r="F36" s="11">
        <v>152</v>
      </c>
      <c r="G36" s="20">
        <v>144</v>
      </c>
      <c r="H36" s="11">
        <v>151</v>
      </c>
      <c r="I36" s="21">
        <f t="shared" si="3"/>
        <v>963</v>
      </c>
      <c r="J36" s="6">
        <f t="shared" si="4"/>
        <v>160.5</v>
      </c>
      <c r="K36" s="5"/>
    </row>
    <row r="37" spans="1:11" ht="15.75">
      <c r="A37" s="19">
        <f>A36+1</f>
        <v>28</v>
      </c>
      <c r="B37" s="5" t="s">
        <v>9</v>
      </c>
      <c r="C37" s="20">
        <v>159</v>
      </c>
      <c r="D37" s="11">
        <v>120</v>
      </c>
      <c r="E37" s="20">
        <v>155</v>
      </c>
      <c r="F37" s="11">
        <v>150</v>
      </c>
      <c r="G37" s="20">
        <v>179</v>
      </c>
      <c r="H37" s="11">
        <v>199</v>
      </c>
      <c r="I37" s="21">
        <f t="shared" si="3"/>
        <v>962</v>
      </c>
      <c r="J37" s="6">
        <f t="shared" si="4"/>
        <v>160.33333333333334</v>
      </c>
      <c r="K37" s="5"/>
    </row>
    <row r="38" spans="1:11" ht="15.75">
      <c r="A38" s="19">
        <v>8</v>
      </c>
      <c r="B38" s="7" t="s">
        <v>100</v>
      </c>
      <c r="C38" s="22">
        <v>115</v>
      </c>
      <c r="D38" s="12">
        <v>174</v>
      </c>
      <c r="E38" s="22">
        <v>164</v>
      </c>
      <c r="F38" s="12">
        <v>172</v>
      </c>
      <c r="G38" s="22">
        <v>156</v>
      </c>
      <c r="H38" s="12">
        <v>181</v>
      </c>
      <c r="I38" s="23">
        <f t="shared" si="3"/>
        <v>962</v>
      </c>
      <c r="J38" s="8">
        <f t="shared" si="4"/>
        <v>160.33333333333334</v>
      </c>
      <c r="K38" s="5"/>
    </row>
    <row r="39" spans="1:11" ht="15.75">
      <c r="A39" s="19">
        <v>1</v>
      </c>
      <c r="B39" s="16" t="s">
        <v>89</v>
      </c>
      <c r="C39" s="26">
        <v>154</v>
      </c>
      <c r="D39" s="17">
        <v>167</v>
      </c>
      <c r="E39" s="26">
        <v>137</v>
      </c>
      <c r="F39" s="17">
        <v>178</v>
      </c>
      <c r="G39" s="26">
        <v>167</v>
      </c>
      <c r="H39" s="17">
        <v>149</v>
      </c>
      <c r="I39" s="27">
        <f t="shared" si="3"/>
        <v>952</v>
      </c>
      <c r="J39" s="18">
        <f t="shared" si="4"/>
        <v>158.66666666666666</v>
      </c>
      <c r="K39" s="5"/>
    </row>
    <row r="40" spans="1:11" ht="15.75">
      <c r="A40" s="19">
        <v>29</v>
      </c>
      <c r="B40" s="5" t="s">
        <v>86</v>
      </c>
      <c r="C40" s="20">
        <v>177</v>
      </c>
      <c r="D40" s="11">
        <v>131</v>
      </c>
      <c r="E40" s="20">
        <v>148</v>
      </c>
      <c r="F40" s="11">
        <v>155</v>
      </c>
      <c r="G40" s="20">
        <v>134</v>
      </c>
      <c r="H40" s="11">
        <v>202</v>
      </c>
      <c r="I40" s="21">
        <f t="shared" si="3"/>
        <v>947</v>
      </c>
      <c r="J40" s="6">
        <f t="shared" si="4"/>
        <v>157.83333333333334</v>
      </c>
      <c r="K40" s="5"/>
    </row>
    <row r="41" spans="1:11" ht="15.75">
      <c r="A41" s="19">
        <v>9</v>
      </c>
      <c r="B41" s="7" t="s">
        <v>82</v>
      </c>
      <c r="C41" s="22">
        <v>162</v>
      </c>
      <c r="D41" s="12">
        <v>176</v>
      </c>
      <c r="E41" s="22">
        <v>174</v>
      </c>
      <c r="F41" s="12">
        <v>135</v>
      </c>
      <c r="G41" s="22">
        <v>138</v>
      </c>
      <c r="H41" s="12">
        <v>161</v>
      </c>
      <c r="I41" s="23">
        <f t="shared" si="3"/>
        <v>946</v>
      </c>
      <c r="J41" s="8">
        <f t="shared" si="4"/>
        <v>157.66666666666666</v>
      </c>
      <c r="K41" s="5"/>
    </row>
    <row r="42" spans="1:11" ht="15.75">
      <c r="A42" s="19">
        <v>10</v>
      </c>
      <c r="B42" s="7" t="s">
        <v>97</v>
      </c>
      <c r="C42" s="22">
        <v>122</v>
      </c>
      <c r="D42" s="12">
        <v>127</v>
      </c>
      <c r="E42" s="22">
        <v>195</v>
      </c>
      <c r="F42" s="12">
        <v>162</v>
      </c>
      <c r="G42" s="22">
        <v>161</v>
      </c>
      <c r="H42" s="12">
        <v>177</v>
      </c>
      <c r="I42" s="23">
        <f t="shared" si="3"/>
        <v>944</v>
      </c>
      <c r="J42" s="8">
        <f t="shared" si="4"/>
        <v>157.33333333333334</v>
      </c>
      <c r="K42" s="5"/>
    </row>
    <row r="43" spans="1:11" ht="15.75">
      <c r="A43" s="19">
        <v>30</v>
      </c>
      <c r="B43" s="5" t="s">
        <v>83</v>
      </c>
      <c r="C43" s="20">
        <v>175</v>
      </c>
      <c r="D43" s="11">
        <v>138</v>
      </c>
      <c r="E43" s="20">
        <v>142</v>
      </c>
      <c r="F43" s="11">
        <v>180</v>
      </c>
      <c r="G43" s="20">
        <v>144</v>
      </c>
      <c r="H43" s="11">
        <v>162</v>
      </c>
      <c r="I43" s="21">
        <f t="shared" si="3"/>
        <v>941</v>
      </c>
      <c r="J43" s="6">
        <f t="shared" si="4"/>
        <v>156.83333333333334</v>
      </c>
      <c r="K43" s="5"/>
    </row>
    <row r="44" spans="1:11" ht="15.75">
      <c r="A44" s="19">
        <v>11</v>
      </c>
      <c r="B44" s="7" t="s">
        <v>17</v>
      </c>
      <c r="C44" s="22">
        <v>145</v>
      </c>
      <c r="D44" s="12">
        <v>141</v>
      </c>
      <c r="E44" s="22">
        <v>161</v>
      </c>
      <c r="F44" s="12">
        <v>161</v>
      </c>
      <c r="G44" s="22">
        <v>176</v>
      </c>
      <c r="H44" s="12">
        <v>156</v>
      </c>
      <c r="I44" s="23">
        <f t="shared" si="3"/>
        <v>940</v>
      </c>
      <c r="J44" s="8">
        <f t="shared" si="4"/>
        <v>156.66666666666666</v>
      </c>
      <c r="K44" s="5"/>
    </row>
    <row r="45" spans="1:11" ht="15.75">
      <c r="A45" s="19">
        <v>31</v>
      </c>
      <c r="B45" s="5" t="s">
        <v>8</v>
      </c>
      <c r="C45" s="20">
        <v>150</v>
      </c>
      <c r="D45" s="11">
        <v>196</v>
      </c>
      <c r="E45" s="20">
        <v>152</v>
      </c>
      <c r="F45" s="11">
        <v>144</v>
      </c>
      <c r="G45" s="20">
        <v>150</v>
      </c>
      <c r="H45" s="11">
        <v>148</v>
      </c>
      <c r="I45" s="21">
        <f t="shared" si="3"/>
        <v>940</v>
      </c>
      <c r="J45" s="6">
        <f t="shared" si="4"/>
        <v>156.66666666666666</v>
      </c>
      <c r="K45" s="5"/>
    </row>
    <row r="46" spans="1:11" ht="15.75">
      <c r="A46" s="19">
        <f>A45+1</f>
        <v>32</v>
      </c>
      <c r="B46" s="5" t="s">
        <v>98</v>
      </c>
      <c r="C46" s="20">
        <v>160</v>
      </c>
      <c r="D46" s="11">
        <v>199</v>
      </c>
      <c r="E46" s="20">
        <v>135</v>
      </c>
      <c r="F46" s="11">
        <v>177</v>
      </c>
      <c r="G46" s="20">
        <v>152</v>
      </c>
      <c r="H46" s="11">
        <v>116</v>
      </c>
      <c r="I46" s="21">
        <f t="shared" si="3"/>
        <v>939</v>
      </c>
      <c r="J46" s="6">
        <f t="shared" si="4"/>
        <v>156.5</v>
      </c>
      <c r="K46" s="5" t="s">
        <v>107</v>
      </c>
    </row>
    <row r="47" spans="1:11" ht="15.75">
      <c r="A47" s="19">
        <f>A46+1</f>
        <v>33</v>
      </c>
      <c r="B47" s="5" t="s">
        <v>30</v>
      </c>
      <c r="C47" s="20">
        <v>146</v>
      </c>
      <c r="D47" s="11">
        <v>138</v>
      </c>
      <c r="E47" s="20">
        <v>186</v>
      </c>
      <c r="F47" s="11">
        <v>130</v>
      </c>
      <c r="G47" s="20">
        <v>189</v>
      </c>
      <c r="H47" s="11">
        <v>150</v>
      </c>
      <c r="I47" s="21">
        <f t="shared" si="3"/>
        <v>939</v>
      </c>
      <c r="J47" s="6">
        <f t="shared" si="4"/>
        <v>156.5</v>
      </c>
      <c r="K47" s="5" t="s">
        <v>106</v>
      </c>
    </row>
    <row r="48" spans="1:11" ht="15.75">
      <c r="A48" s="19">
        <v>12</v>
      </c>
      <c r="B48" s="7" t="s">
        <v>27</v>
      </c>
      <c r="C48" s="22">
        <v>151</v>
      </c>
      <c r="D48" s="12">
        <v>145</v>
      </c>
      <c r="E48" s="22">
        <v>154</v>
      </c>
      <c r="F48" s="12">
        <v>171</v>
      </c>
      <c r="G48" s="22">
        <v>148</v>
      </c>
      <c r="H48" s="12">
        <v>167</v>
      </c>
      <c r="I48" s="23">
        <f t="shared" si="3"/>
        <v>936</v>
      </c>
      <c r="J48" s="8">
        <f t="shared" si="4"/>
        <v>156</v>
      </c>
      <c r="K48" s="5"/>
    </row>
    <row r="49" spans="1:11" ht="15.75">
      <c r="A49" s="19">
        <v>13</v>
      </c>
      <c r="B49" s="7" t="s">
        <v>15</v>
      </c>
      <c r="C49" s="22">
        <v>140</v>
      </c>
      <c r="D49" s="12">
        <v>139</v>
      </c>
      <c r="E49" s="22">
        <v>163</v>
      </c>
      <c r="F49" s="12">
        <v>133</v>
      </c>
      <c r="G49" s="22">
        <v>182</v>
      </c>
      <c r="H49" s="12">
        <v>175</v>
      </c>
      <c r="I49" s="23">
        <f t="shared" si="3"/>
        <v>932</v>
      </c>
      <c r="J49" s="8">
        <f t="shared" si="4"/>
        <v>155.33333333333334</v>
      </c>
      <c r="K49" s="5"/>
    </row>
    <row r="50" spans="1:11" ht="15.75">
      <c r="A50" s="19">
        <v>34</v>
      </c>
      <c r="B50" s="5" t="s">
        <v>76</v>
      </c>
      <c r="C50" s="20">
        <v>149</v>
      </c>
      <c r="D50" s="11">
        <v>188</v>
      </c>
      <c r="E50" s="20">
        <v>134</v>
      </c>
      <c r="F50" s="11">
        <v>146</v>
      </c>
      <c r="G50" s="20">
        <v>124</v>
      </c>
      <c r="H50" s="11">
        <v>191</v>
      </c>
      <c r="I50" s="21">
        <f t="shared" si="3"/>
        <v>932</v>
      </c>
      <c r="J50" s="6">
        <f t="shared" si="4"/>
        <v>155.33333333333334</v>
      </c>
      <c r="K50" s="5"/>
    </row>
    <row r="51" spans="1:11" ht="15.75">
      <c r="A51" s="19">
        <v>35</v>
      </c>
      <c r="B51" s="5" t="s">
        <v>38</v>
      </c>
      <c r="C51" s="20">
        <v>155</v>
      </c>
      <c r="D51" s="11">
        <v>167</v>
      </c>
      <c r="E51" s="20">
        <v>131</v>
      </c>
      <c r="F51" s="11">
        <v>135</v>
      </c>
      <c r="G51" s="20">
        <v>179</v>
      </c>
      <c r="H51" s="11">
        <v>158</v>
      </c>
      <c r="I51" s="21">
        <f t="shared" si="3"/>
        <v>925</v>
      </c>
      <c r="J51" s="6">
        <f t="shared" si="4"/>
        <v>154.16666666666666</v>
      </c>
      <c r="K51" s="5"/>
    </row>
    <row r="52" spans="1:11" ht="15.75">
      <c r="A52" s="19">
        <f>A51+1</f>
        <v>36</v>
      </c>
      <c r="B52" s="5" t="s">
        <v>4</v>
      </c>
      <c r="C52" s="20">
        <v>131</v>
      </c>
      <c r="D52" s="11">
        <v>144</v>
      </c>
      <c r="E52" s="20">
        <v>133</v>
      </c>
      <c r="F52" s="11">
        <v>162</v>
      </c>
      <c r="G52" s="20">
        <v>160</v>
      </c>
      <c r="H52" s="11">
        <v>191</v>
      </c>
      <c r="I52" s="21">
        <f t="shared" si="3"/>
        <v>921</v>
      </c>
      <c r="J52" s="6">
        <f t="shared" si="4"/>
        <v>153.5</v>
      </c>
      <c r="K52" s="5"/>
    </row>
    <row r="53" spans="1:11" ht="15.75">
      <c r="A53" s="19">
        <v>14</v>
      </c>
      <c r="B53" s="7" t="s">
        <v>75</v>
      </c>
      <c r="C53" s="22">
        <v>157</v>
      </c>
      <c r="D53" s="12">
        <v>173</v>
      </c>
      <c r="E53" s="22">
        <v>131</v>
      </c>
      <c r="F53" s="12">
        <v>185</v>
      </c>
      <c r="G53" s="22">
        <v>161</v>
      </c>
      <c r="H53" s="12">
        <v>112</v>
      </c>
      <c r="I53" s="23">
        <f t="shared" si="3"/>
        <v>919</v>
      </c>
      <c r="J53" s="8">
        <f t="shared" si="4"/>
        <v>153.16666666666666</v>
      </c>
      <c r="K53" s="5"/>
    </row>
    <row r="54" spans="1:11" ht="15.75">
      <c r="A54" s="19">
        <v>15</v>
      </c>
      <c r="B54" s="7" t="s">
        <v>66</v>
      </c>
      <c r="C54" s="22">
        <v>150</v>
      </c>
      <c r="D54" s="12">
        <v>141</v>
      </c>
      <c r="E54" s="22">
        <v>167</v>
      </c>
      <c r="F54" s="12">
        <v>177</v>
      </c>
      <c r="G54" s="22">
        <v>136</v>
      </c>
      <c r="H54" s="12">
        <v>146</v>
      </c>
      <c r="I54" s="23">
        <f t="shared" si="3"/>
        <v>917</v>
      </c>
      <c r="J54" s="8">
        <f t="shared" si="4"/>
        <v>152.83333333333334</v>
      </c>
      <c r="K54" s="5"/>
    </row>
    <row r="55" spans="1:11" ht="15.75">
      <c r="A55" s="19">
        <f>A54+1</f>
        <v>16</v>
      </c>
      <c r="B55" s="7" t="s">
        <v>88</v>
      </c>
      <c r="C55" s="22">
        <v>139</v>
      </c>
      <c r="D55" s="12">
        <v>152</v>
      </c>
      <c r="E55" s="22">
        <v>153</v>
      </c>
      <c r="F55" s="12">
        <v>164</v>
      </c>
      <c r="G55" s="22">
        <v>150</v>
      </c>
      <c r="H55" s="12">
        <v>157</v>
      </c>
      <c r="I55" s="23">
        <f t="shared" si="3"/>
        <v>915</v>
      </c>
      <c r="J55" s="8">
        <f t="shared" si="4"/>
        <v>152.5</v>
      </c>
      <c r="K55" s="5"/>
    </row>
    <row r="56" spans="1:11" ht="15.75">
      <c r="A56" s="19">
        <v>37</v>
      </c>
      <c r="B56" s="5" t="s">
        <v>90</v>
      </c>
      <c r="C56" s="20">
        <v>181</v>
      </c>
      <c r="D56" s="11">
        <v>162</v>
      </c>
      <c r="E56" s="20">
        <v>137</v>
      </c>
      <c r="F56" s="11">
        <v>177</v>
      </c>
      <c r="G56" s="20">
        <v>124</v>
      </c>
      <c r="H56" s="11">
        <v>130</v>
      </c>
      <c r="I56" s="21">
        <f t="shared" si="3"/>
        <v>911</v>
      </c>
      <c r="J56" s="6">
        <f t="shared" si="4"/>
        <v>151.83333333333334</v>
      </c>
      <c r="K56" s="5" t="s">
        <v>93</v>
      </c>
    </row>
    <row r="57" spans="1:11" ht="15.75">
      <c r="A57" s="19">
        <v>38</v>
      </c>
      <c r="B57" s="5" t="s">
        <v>96</v>
      </c>
      <c r="C57" s="20">
        <v>174</v>
      </c>
      <c r="D57" s="11">
        <v>125</v>
      </c>
      <c r="E57" s="20">
        <v>191</v>
      </c>
      <c r="F57" s="11">
        <v>168</v>
      </c>
      <c r="G57" s="20">
        <v>144</v>
      </c>
      <c r="H57" s="11">
        <v>109</v>
      </c>
      <c r="I57" s="21">
        <f t="shared" si="3"/>
        <v>911</v>
      </c>
      <c r="J57" s="6">
        <f t="shared" si="4"/>
        <v>151.83333333333334</v>
      </c>
      <c r="K57" s="5" t="s">
        <v>108</v>
      </c>
    </row>
    <row r="58" spans="1:11" ht="15.75">
      <c r="A58" s="19">
        <v>39</v>
      </c>
      <c r="B58" s="5" t="s">
        <v>3</v>
      </c>
      <c r="C58" s="20">
        <v>134</v>
      </c>
      <c r="D58" s="11">
        <v>135</v>
      </c>
      <c r="E58" s="20">
        <v>163</v>
      </c>
      <c r="F58" s="11">
        <v>168</v>
      </c>
      <c r="G58" s="20">
        <v>154</v>
      </c>
      <c r="H58" s="11">
        <v>154</v>
      </c>
      <c r="I58" s="21">
        <f t="shared" si="3"/>
        <v>908</v>
      </c>
      <c r="J58" s="6">
        <f t="shared" si="4"/>
        <v>151.33333333333334</v>
      </c>
      <c r="K58" s="5"/>
    </row>
    <row r="59" spans="1:11" ht="15.75">
      <c r="A59" s="19">
        <f>A58+1</f>
        <v>40</v>
      </c>
      <c r="B59" s="5" t="s">
        <v>63</v>
      </c>
      <c r="C59" s="20">
        <v>167</v>
      </c>
      <c r="D59" s="11">
        <v>151</v>
      </c>
      <c r="E59" s="20">
        <v>151</v>
      </c>
      <c r="F59" s="11">
        <v>160</v>
      </c>
      <c r="G59" s="20">
        <v>140</v>
      </c>
      <c r="H59" s="11">
        <v>135</v>
      </c>
      <c r="I59" s="21">
        <f t="shared" si="3"/>
        <v>904</v>
      </c>
      <c r="J59" s="6">
        <f t="shared" si="4"/>
        <v>150.66666666666666</v>
      </c>
      <c r="K59" s="5"/>
    </row>
    <row r="60" spans="1:11" ht="15.75">
      <c r="A60" s="19">
        <f>A59+1</f>
        <v>41</v>
      </c>
      <c r="B60" s="5" t="s">
        <v>5</v>
      </c>
      <c r="C60" s="20">
        <v>147</v>
      </c>
      <c r="D60" s="11">
        <v>137</v>
      </c>
      <c r="E60" s="20">
        <v>169</v>
      </c>
      <c r="F60" s="11">
        <v>146</v>
      </c>
      <c r="G60" s="20">
        <v>150</v>
      </c>
      <c r="H60" s="11">
        <v>151</v>
      </c>
      <c r="I60" s="21">
        <f t="shared" si="3"/>
        <v>900</v>
      </c>
      <c r="J60" s="6">
        <f t="shared" si="4"/>
        <v>150</v>
      </c>
      <c r="K60" s="5"/>
    </row>
    <row r="61" spans="1:11" ht="15.75">
      <c r="A61" s="19">
        <f>A60+1</f>
        <v>42</v>
      </c>
      <c r="B61" s="5" t="s">
        <v>40</v>
      </c>
      <c r="C61" s="20">
        <v>122</v>
      </c>
      <c r="D61" s="11">
        <v>123</v>
      </c>
      <c r="E61" s="20">
        <v>146</v>
      </c>
      <c r="F61" s="11">
        <v>179</v>
      </c>
      <c r="G61" s="20">
        <v>160</v>
      </c>
      <c r="H61" s="11">
        <v>163</v>
      </c>
      <c r="I61" s="21">
        <f t="shared" si="3"/>
        <v>893</v>
      </c>
      <c r="J61" s="6">
        <f t="shared" si="4"/>
        <v>148.83333333333334</v>
      </c>
      <c r="K61" s="5"/>
    </row>
    <row r="62" spans="1:11" ht="15.75">
      <c r="A62" s="19">
        <f>A61+1</f>
        <v>43</v>
      </c>
      <c r="B62" s="5" t="s">
        <v>25</v>
      </c>
      <c r="C62" s="20">
        <v>126</v>
      </c>
      <c r="D62" s="11">
        <v>156</v>
      </c>
      <c r="E62" s="20">
        <v>156</v>
      </c>
      <c r="F62" s="11">
        <v>173</v>
      </c>
      <c r="G62" s="20">
        <v>135</v>
      </c>
      <c r="H62" s="11">
        <v>144</v>
      </c>
      <c r="I62" s="21">
        <f t="shared" si="3"/>
        <v>890</v>
      </c>
      <c r="J62" s="6">
        <f t="shared" si="4"/>
        <v>148.33333333333334</v>
      </c>
      <c r="K62" s="5"/>
    </row>
    <row r="63" spans="1:11" ht="15.75">
      <c r="A63" s="19">
        <v>17</v>
      </c>
      <c r="B63" s="7" t="s">
        <v>67</v>
      </c>
      <c r="C63" s="22">
        <v>136</v>
      </c>
      <c r="D63" s="12">
        <v>162</v>
      </c>
      <c r="E63" s="22">
        <v>144</v>
      </c>
      <c r="F63" s="12">
        <v>135</v>
      </c>
      <c r="G63" s="22">
        <v>127</v>
      </c>
      <c r="H63" s="12">
        <v>182</v>
      </c>
      <c r="I63" s="23">
        <f t="shared" si="3"/>
        <v>886</v>
      </c>
      <c r="J63" s="8">
        <f t="shared" si="4"/>
        <v>147.66666666666666</v>
      </c>
      <c r="K63" s="5"/>
    </row>
    <row r="64" spans="1:11" ht="15.75">
      <c r="A64" s="19">
        <f>A63+1</f>
        <v>18</v>
      </c>
      <c r="B64" s="7" t="s">
        <v>6</v>
      </c>
      <c r="C64" s="22">
        <v>145</v>
      </c>
      <c r="D64" s="12">
        <v>148</v>
      </c>
      <c r="E64" s="22">
        <v>129</v>
      </c>
      <c r="F64" s="12">
        <v>160</v>
      </c>
      <c r="G64" s="22">
        <v>147</v>
      </c>
      <c r="H64" s="12">
        <v>154</v>
      </c>
      <c r="I64" s="23">
        <f t="shared" si="3"/>
        <v>883</v>
      </c>
      <c r="J64" s="8">
        <f t="shared" si="4"/>
        <v>147.16666666666666</v>
      </c>
      <c r="K64" s="5"/>
    </row>
    <row r="65" spans="1:11" ht="15.75">
      <c r="A65" s="19">
        <v>2</v>
      </c>
      <c r="B65" s="16" t="s">
        <v>56</v>
      </c>
      <c r="C65" s="26">
        <v>148</v>
      </c>
      <c r="D65" s="17">
        <v>125</v>
      </c>
      <c r="E65" s="26">
        <v>170</v>
      </c>
      <c r="F65" s="17">
        <v>144</v>
      </c>
      <c r="G65" s="26">
        <v>162</v>
      </c>
      <c r="H65" s="17">
        <v>129</v>
      </c>
      <c r="I65" s="27">
        <f t="shared" si="3"/>
        <v>878</v>
      </c>
      <c r="J65" s="18">
        <f t="shared" si="4"/>
        <v>146.33333333333334</v>
      </c>
      <c r="K65" s="5"/>
    </row>
    <row r="66" spans="1:11" ht="15.75">
      <c r="A66" s="19">
        <v>44</v>
      </c>
      <c r="B66" s="5" t="s">
        <v>80</v>
      </c>
      <c r="C66" s="20">
        <v>137</v>
      </c>
      <c r="D66" s="11">
        <v>147</v>
      </c>
      <c r="E66" s="20">
        <v>125</v>
      </c>
      <c r="F66" s="11">
        <v>162</v>
      </c>
      <c r="G66" s="20">
        <v>153</v>
      </c>
      <c r="H66" s="11">
        <v>154</v>
      </c>
      <c r="I66" s="21">
        <f aca="true" t="shared" si="5" ref="I66:I74">SUM(C66:H66)</f>
        <v>878</v>
      </c>
      <c r="J66" s="6">
        <f aca="true" t="shared" si="6" ref="J66:J74">AVERAGE(C66,D66,E66,F66,G66,H66)</f>
        <v>146.33333333333334</v>
      </c>
      <c r="K66" s="5"/>
    </row>
    <row r="67" spans="1:11" ht="15.75">
      <c r="A67" s="19">
        <f aca="true" t="shared" si="7" ref="A67:A75">A66+1</f>
        <v>45</v>
      </c>
      <c r="B67" s="5" t="s">
        <v>34</v>
      </c>
      <c r="C67" s="20">
        <v>160</v>
      </c>
      <c r="D67" s="11">
        <v>124</v>
      </c>
      <c r="E67" s="20">
        <v>140</v>
      </c>
      <c r="F67" s="11">
        <v>171</v>
      </c>
      <c r="G67" s="20">
        <v>135</v>
      </c>
      <c r="H67" s="11">
        <v>147</v>
      </c>
      <c r="I67" s="21">
        <f t="shared" si="5"/>
        <v>877</v>
      </c>
      <c r="J67" s="6">
        <f t="shared" si="6"/>
        <v>146.16666666666666</v>
      </c>
      <c r="K67" s="5" t="s">
        <v>44</v>
      </c>
    </row>
    <row r="68" spans="1:11" ht="15.75">
      <c r="A68" s="19">
        <f t="shared" si="7"/>
        <v>46</v>
      </c>
      <c r="B68" s="5" t="s">
        <v>21</v>
      </c>
      <c r="C68" s="20">
        <v>114</v>
      </c>
      <c r="D68" s="11">
        <v>152</v>
      </c>
      <c r="E68" s="20">
        <v>154</v>
      </c>
      <c r="F68" s="11">
        <v>149</v>
      </c>
      <c r="G68" s="20">
        <v>146</v>
      </c>
      <c r="H68" s="11">
        <v>162</v>
      </c>
      <c r="I68" s="21">
        <f t="shared" si="5"/>
        <v>877</v>
      </c>
      <c r="J68" s="6">
        <f t="shared" si="6"/>
        <v>146.16666666666666</v>
      </c>
      <c r="K68" s="5" t="s">
        <v>65</v>
      </c>
    </row>
    <row r="69" spans="1:11" ht="15.75">
      <c r="A69" s="19">
        <f t="shared" si="7"/>
        <v>47</v>
      </c>
      <c r="B69" s="5" t="s">
        <v>36</v>
      </c>
      <c r="C69" s="20">
        <v>136</v>
      </c>
      <c r="D69" s="11">
        <v>158</v>
      </c>
      <c r="E69" s="20">
        <v>158</v>
      </c>
      <c r="F69" s="11">
        <v>155</v>
      </c>
      <c r="G69" s="20">
        <v>135</v>
      </c>
      <c r="H69" s="11">
        <v>130</v>
      </c>
      <c r="I69" s="21">
        <f t="shared" si="5"/>
        <v>872</v>
      </c>
      <c r="J69" s="6">
        <f t="shared" si="6"/>
        <v>145.33333333333334</v>
      </c>
      <c r="K69" s="5" t="s">
        <v>44</v>
      </c>
    </row>
    <row r="70" spans="1:11" ht="15.75">
      <c r="A70" s="19">
        <f t="shared" si="7"/>
        <v>48</v>
      </c>
      <c r="B70" s="5" t="s">
        <v>31</v>
      </c>
      <c r="C70" s="20">
        <v>156</v>
      </c>
      <c r="D70" s="11">
        <v>115</v>
      </c>
      <c r="E70" s="20">
        <v>163</v>
      </c>
      <c r="F70" s="11">
        <v>127</v>
      </c>
      <c r="G70" s="20">
        <v>155</v>
      </c>
      <c r="H70" s="11">
        <v>156</v>
      </c>
      <c r="I70" s="21">
        <f t="shared" si="5"/>
        <v>872</v>
      </c>
      <c r="J70" s="6">
        <f t="shared" si="6"/>
        <v>145.33333333333334</v>
      </c>
      <c r="K70" s="5" t="s">
        <v>43</v>
      </c>
    </row>
    <row r="71" spans="1:11" ht="15.75">
      <c r="A71" s="19">
        <f t="shared" si="7"/>
        <v>49</v>
      </c>
      <c r="B71" s="5" t="s">
        <v>69</v>
      </c>
      <c r="C71" s="20">
        <v>154</v>
      </c>
      <c r="D71" s="11">
        <v>144</v>
      </c>
      <c r="E71" s="20">
        <v>147</v>
      </c>
      <c r="F71" s="11">
        <v>157</v>
      </c>
      <c r="G71" s="20">
        <v>125</v>
      </c>
      <c r="H71" s="11">
        <v>141</v>
      </c>
      <c r="I71" s="21">
        <f t="shared" si="5"/>
        <v>868</v>
      </c>
      <c r="J71" s="6">
        <f t="shared" si="6"/>
        <v>144.66666666666666</v>
      </c>
      <c r="K71" s="5" t="s">
        <v>78</v>
      </c>
    </row>
    <row r="72" spans="1:11" ht="15.75">
      <c r="A72" s="19">
        <f t="shared" si="7"/>
        <v>50</v>
      </c>
      <c r="B72" s="5" t="s">
        <v>39</v>
      </c>
      <c r="C72" s="20">
        <v>128</v>
      </c>
      <c r="D72" s="11">
        <v>135</v>
      </c>
      <c r="E72" s="20">
        <v>159</v>
      </c>
      <c r="F72" s="11">
        <v>124</v>
      </c>
      <c r="G72" s="20">
        <v>153</v>
      </c>
      <c r="H72" s="11">
        <v>169</v>
      </c>
      <c r="I72" s="21">
        <f t="shared" si="5"/>
        <v>868</v>
      </c>
      <c r="J72" s="6">
        <f t="shared" si="6"/>
        <v>144.66666666666666</v>
      </c>
      <c r="K72" s="5" t="s">
        <v>79</v>
      </c>
    </row>
    <row r="73" spans="1:11" ht="15.75">
      <c r="A73" s="19">
        <f t="shared" si="7"/>
        <v>51</v>
      </c>
      <c r="B73" s="5" t="s">
        <v>41</v>
      </c>
      <c r="C73" s="20">
        <v>124</v>
      </c>
      <c r="D73" s="11">
        <v>122</v>
      </c>
      <c r="E73" s="20">
        <v>158</v>
      </c>
      <c r="F73" s="11">
        <v>162</v>
      </c>
      <c r="G73" s="20">
        <v>144</v>
      </c>
      <c r="H73" s="11">
        <v>155</v>
      </c>
      <c r="I73" s="21">
        <f t="shared" si="5"/>
        <v>865</v>
      </c>
      <c r="J73" s="6">
        <f t="shared" si="6"/>
        <v>144.16666666666666</v>
      </c>
      <c r="K73" s="5"/>
    </row>
    <row r="74" spans="1:11" ht="15.75">
      <c r="A74" s="19">
        <f t="shared" si="7"/>
        <v>52</v>
      </c>
      <c r="B74" s="5" t="s">
        <v>37</v>
      </c>
      <c r="C74" s="20">
        <v>158</v>
      </c>
      <c r="D74" s="11">
        <v>131</v>
      </c>
      <c r="E74" s="20">
        <v>139</v>
      </c>
      <c r="F74" s="11">
        <v>135</v>
      </c>
      <c r="G74" s="20">
        <v>161</v>
      </c>
      <c r="H74" s="11">
        <v>140</v>
      </c>
      <c r="I74" s="21">
        <f t="shared" si="5"/>
        <v>864</v>
      </c>
      <c r="J74" s="6">
        <f t="shared" si="6"/>
        <v>144</v>
      </c>
      <c r="K74" s="5"/>
    </row>
    <row r="75" spans="1:11" ht="15.75">
      <c r="A75" s="19">
        <f t="shared" si="7"/>
        <v>53</v>
      </c>
      <c r="B75" s="5" t="s">
        <v>49</v>
      </c>
      <c r="C75" s="20">
        <v>182</v>
      </c>
      <c r="D75" s="11">
        <v>128</v>
      </c>
      <c r="E75" s="20">
        <v>129</v>
      </c>
      <c r="F75" s="11">
        <v>128</v>
      </c>
      <c r="G75" s="20">
        <v>145</v>
      </c>
      <c r="H75" s="11">
        <v>149</v>
      </c>
      <c r="I75" s="21">
        <f aca="true" t="shared" si="8" ref="I75:I86">SUM(C75:H75)</f>
        <v>861</v>
      </c>
      <c r="J75" s="6">
        <f aca="true" t="shared" si="9" ref="J75:J86">AVERAGE(C75,D75,E75,F75,G75,H75)</f>
        <v>143.5</v>
      </c>
      <c r="K75" s="5"/>
    </row>
    <row r="76" spans="1:11" ht="15.75">
      <c r="A76" s="19">
        <v>2</v>
      </c>
      <c r="B76" s="13" t="s">
        <v>19</v>
      </c>
      <c r="C76" s="24">
        <v>152</v>
      </c>
      <c r="D76" s="14">
        <v>138</v>
      </c>
      <c r="E76" s="24">
        <v>128</v>
      </c>
      <c r="F76" s="14">
        <v>146</v>
      </c>
      <c r="G76" s="24">
        <v>127</v>
      </c>
      <c r="H76" s="14">
        <v>166</v>
      </c>
      <c r="I76" s="25">
        <f t="shared" si="8"/>
        <v>857</v>
      </c>
      <c r="J76" s="15">
        <f t="shared" si="9"/>
        <v>142.83333333333334</v>
      </c>
      <c r="K76" s="5"/>
    </row>
    <row r="77" spans="1:11" ht="15.75">
      <c r="A77" s="19">
        <f>A76+1</f>
        <v>3</v>
      </c>
      <c r="B77" s="13" t="s">
        <v>45</v>
      </c>
      <c r="C77" s="24">
        <v>150</v>
      </c>
      <c r="D77" s="14">
        <v>142</v>
      </c>
      <c r="E77" s="24">
        <v>144</v>
      </c>
      <c r="F77" s="14">
        <v>128</v>
      </c>
      <c r="G77" s="24">
        <v>148</v>
      </c>
      <c r="H77" s="14">
        <v>144</v>
      </c>
      <c r="I77" s="25">
        <f t="shared" si="8"/>
        <v>856</v>
      </c>
      <c r="J77" s="15">
        <f t="shared" si="9"/>
        <v>142.66666666666666</v>
      </c>
      <c r="K77" s="5"/>
    </row>
    <row r="78" spans="1:11" ht="15.75">
      <c r="A78" s="19">
        <f>A77+1</f>
        <v>4</v>
      </c>
      <c r="B78" s="13" t="s">
        <v>58</v>
      </c>
      <c r="C78" s="24">
        <v>121</v>
      </c>
      <c r="D78" s="14">
        <v>183</v>
      </c>
      <c r="E78" s="24">
        <v>148</v>
      </c>
      <c r="F78" s="14">
        <v>96</v>
      </c>
      <c r="G78" s="24">
        <v>179</v>
      </c>
      <c r="H78" s="14">
        <v>120</v>
      </c>
      <c r="I78" s="25">
        <f t="shared" si="8"/>
        <v>847</v>
      </c>
      <c r="J78" s="15">
        <f t="shared" si="9"/>
        <v>141.16666666666666</v>
      </c>
      <c r="K78" s="5"/>
    </row>
    <row r="79" spans="1:11" ht="15.75">
      <c r="A79" s="19">
        <v>3</v>
      </c>
      <c r="B79" s="16" t="s">
        <v>84</v>
      </c>
      <c r="C79" s="26">
        <v>124</v>
      </c>
      <c r="D79" s="17">
        <v>127</v>
      </c>
      <c r="E79" s="26">
        <v>142</v>
      </c>
      <c r="F79" s="17">
        <v>169</v>
      </c>
      <c r="G79" s="26">
        <v>165</v>
      </c>
      <c r="H79" s="17">
        <v>118</v>
      </c>
      <c r="I79" s="27">
        <f>SUM(C79:H79)</f>
        <v>845</v>
      </c>
      <c r="J79" s="18">
        <f>AVERAGE(C79,D79,E79,F79,G79,H79)</f>
        <v>140.83333333333334</v>
      </c>
      <c r="K79" s="5" t="s">
        <v>65</v>
      </c>
    </row>
    <row r="80" spans="1:11" ht="15.75">
      <c r="A80" s="19">
        <v>4</v>
      </c>
      <c r="B80" s="16" t="s">
        <v>57</v>
      </c>
      <c r="C80" s="26">
        <v>125</v>
      </c>
      <c r="D80" s="17">
        <v>112</v>
      </c>
      <c r="E80" s="26">
        <v>164</v>
      </c>
      <c r="F80" s="17">
        <v>169</v>
      </c>
      <c r="G80" s="26">
        <v>122</v>
      </c>
      <c r="H80" s="17">
        <v>153</v>
      </c>
      <c r="I80" s="27">
        <f t="shared" si="8"/>
        <v>845</v>
      </c>
      <c r="J80" s="18">
        <f t="shared" si="9"/>
        <v>140.83333333333334</v>
      </c>
      <c r="K80" s="5" t="s">
        <v>105</v>
      </c>
    </row>
    <row r="81" spans="1:11" ht="15.75">
      <c r="A81" s="19">
        <v>5</v>
      </c>
      <c r="B81" s="16" t="s">
        <v>46</v>
      </c>
      <c r="C81" s="26">
        <v>136</v>
      </c>
      <c r="D81" s="17">
        <v>146</v>
      </c>
      <c r="E81" s="26">
        <v>128</v>
      </c>
      <c r="F81" s="17">
        <v>140</v>
      </c>
      <c r="G81" s="26">
        <v>146</v>
      </c>
      <c r="H81" s="17">
        <v>147</v>
      </c>
      <c r="I81" s="27">
        <f t="shared" si="8"/>
        <v>843</v>
      </c>
      <c r="J81" s="18">
        <f t="shared" si="9"/>
        <v>140.5</v>
      </c>
      <c r="K81" s="5"/>
    </row>
    <row r="82" spans="1:11" ht="15.75">
      <c r="A82" s="19">
        <v>54</v>
      </c>
      <c r="B82" s="5" t="s">
        <v>55</v>
      </c>
      <c r="C82" s="20">
        <v>132</v>
      </c>
      <c r="D82" s="11">
        <v>127</v>
      </c>
      <c r="E82" s="20">
        <v>169</v>
      </c>
      <c r="F82" s="11">
        <v>130</v>
      </c>
      <c r="G82" s="20">
        <v>126</v>
      </c>
      <c r="H82" s="11">
        <v>156</v>
      </c>
      <c r="I82" s="21">
        <f t="shared" si="8"/>
        <v>840</v>
      </c>
      <c r="J82" s="6">
        <f t="shared" si="9"/>
        <v>140</v>
      </c>
      <c r="K82" s="5"/>
    </row>
    <row r="83" spans="1:11" ht="15.75">
      <c r="A83" s="19">
        <v>19</v>
      </c>
      <c r="B83" s="7" t="s">
        <v>77</v>
      </c>
      <c r="C83" s="22">
        <v>135</v>
      </c>
      <c r="D83" s="12">
        <v>146</v>
      </c>
      <c r="E83" s="22">
        <v>149</v>
      </c>
      <c r="F83" s="12">
        <v>121</v>
      </c>
      <c r="G83" s="22">
        <v>152</v>
      </c>
      <c r="H83" s="12">
        <v>133</v>
      </c>
      <c r="I83" s="23">
        <f t="shared" si="8"/>
        <v>836</v>
      </c>
      <c r="J83" s="8">
        <f t="shared" si="9"/>
        <v>139.33333333333334</v>
      </c>
      <c r="K83" s="5"/>
    </row>
    <row r="84" spans="1:11" ht="15.75">
      <c r="A84" s="19">
        <f>A83+1</f>
        <v>20</v>
      </c>
      <c r="B84" s="7" t="s">
        <v>29</v>
      </c>
      <c r="C84" s="22">
        <v>143</v>
      </c>
      <c r="D84" s="12">
        <v>129</v>
      </c>
      <c r="E84" s="22">
        <v>176</v>
      </c>
      <c r="F84" s="12">
        <v>112</v>
      </c>
      <c r="G84" s="22">
        <v>140</v>
      </c>
      <c r="H84" s="12">
        <v>130</v>
      </c>
      <c r="I84" s="23">
        <f t="shared" si="8"/>
        <v>830</v>
      </c>
      <c r="J84" s="8">
        <f t="shared" si="9"/>
        <v>138.33333333333334</v>
      </c>
      <c r="K84" s="5"/>
    </row>
    <row r="85" spans="1:11" ht="15.75">
      <c r="A85" s="19">
        <f>A84+1</f>
        <v>21</v>
      </c>
      <c r="B85" s="7" t="s">
        <v>47</v>
      </c>
      <c r="C85" s="22">
        <v>145</v>
      </c>
      <c r="D85" s="12">
        <v>132</v>
      </c>
      <c r="E85" s="22">
        <v>141</v>
      </c>
      <c r="F85" s="12">
        <v>131</v>
      </c>
      <c r="G85" s="22">
        <v>148</v>
      </c>
      <c r="H85" s="12">
        <v>127</v>
      </c>
      <c r="I85" s="23">
        <f t="shared" si="8"/>
        <v>824</v>
      </c>
      <c r="J85" s="8">
        <f t="shared" si="9"/>
        <v>137.33333333333334</v>
      </c>
      <c r="K85" s="5"/>
    </row>
    <row r="86" spans="1:11" ht="15.75">
      <c r="A86" s="19">
        <v>55</v>
      </c>
      <c r="B86" s="5" t="s">
        <v>104</v>
      </c>
      <c r="C86" s="20">
        <v>143</v>
      </c>
      <c r="D86" s="11">
        <v>119</v>
      </c>
      <c r="E86" s="20">
        <v>104</v>
      </c>
      <c r="F86" s="11">
        <v>152</v>
      </c>
      <c r="G86" s="20">
        <v>143</v>
      </c>
      <c r="H86" s="11">
        <v>162</v>
      </c>
      <c r="I86" s="21">
        <f t="shared" si="8"/>
        <v>823</v>
      </c>
      <c r="J86" s="6">
        <f t="shared" si="9"/>
        <v>137.16666666666666</v>
      </c>
      <c r="K86" s="5"/>
    </row>
    <row r="87" spans="1:11" ht="15.75">
      <c r="A87" s="19">
        <v>5</v>
      </c>
      <c r="B87" s="13" t="s">
        <v>60</v>
      </c>
      <c r="C87" s="24">
        <v>119</v>
      </c>
      <c r="D87" s="14">
        <v>128</v>
      </c>
      <c r="E87" s="24">
        <v>109</v>
      </c>
      <c r="F87" s="14">
        <v>124</v>
      </c>
      <c r="G87" s="24">
        <v>168</v>
      </c>
      <c r="H87" s="14">
        <v>170</v>
      </c>
      <c r="I87" s="25">
        <f aca="true" t="shared" si="10" ref="I87:I96">SUM(C87:H87)</f>
        <v>818</v>
      </c>
      <c r="J87" s="15">
        <f aca="true" t="shared" si="11" ref="J87:J96">AVERAGE(C87,D87,E87,F87,G87,H87)</f>
        <v>136.33333333333334</v>
      </c>
      <c r="K87" s="5"/>
    </row>
    <row r="88" spans="1:11" ht="15.75">
      <c r="A88" s="19">
        <v>56</v>
      </c>
      <c r="B88" s="5" t="s">
        <v>32</v>
      </c>
      <c r="C88" s="20">
        <v>133</v>
      </c>
      <c r="D88" s="11">
        <v>91</v>
      </c>
      <c r="E88" s="20">
        <v>129</v>
      </c>
      <c r="F88" s="11">
        <v>156</v>
      </c>
      <c r="G88" s="20">
        <v>134</v>
      </c>
      <c r="H88" s="11">
        <v>170</v>
      </c>
      <c r="I88" s="21">
        <f t="shared" si="10"/>
        <v>813</v>
      </c>
      <c r="J88" s="6">
        <f t="shared" si="11"/>
        <v>135.5</v>
      </c>
      <c r="K88" s="5"/>
    </row>
    <row r="89" spans="1:11" ht="15.75">
      <c r="A89" s="19">
        <v>6</v>
      </c>
      <c r="B89" s="13" t="s">
        <v>52</v>
      </c>
      <c r="C89" s="24">
        <v>118</v>
      </c>
      <c r="D89" s="14">
        <v>114</v>
      </c>
      <c r="E89" s="24">
        <v>134</v>
      </c>
      <c r="F89" s="14">
        <v>131</v>
      </c>
      <c r="G89" s="24">
        <v>166</v>
      </c>
      <c r="H89" s="14">
        <v>148</v>
      </c>
      <c r="I89" s="25">
        <f t="shared" si="10"/>
        <v>811</v>
      </c>
      <c r="J89" s="15">
        <f t="shared" si="11"/>
        <v>135.16666666666666</v>
      </c>
      <c r="K89" s="5"/>
    </row>
    <row r="90" spans="1:11" ht="15.75">
      <c r="A90" s="19">
        <v>57</v>
      </c>
      <c r="B90" s="5" t="s">
        <v>102</v>
      </c>
      <c r="C90" s="20">
        <v>160</v>
      </c>
      <c r="D90" s="11">
        <v>103</v>
      </c>
      <c r="E90" s="20">
        <v>151</v>
      </c>
      <c r="F90" s="11">
        <v>126</v>
      </c>
      <c r="G90" s="20">
        <v>127</v>
      </c>
      <c r="H90" s="11">
        <v>115</v>
      </c>
      <c r="I90" s="21">
        <f t="shared" si="10"/>
        <v>782</v>
      </c>
      <c r="J90" s="6">
        <f t="shared" si="11"/>
        <v>130.33333333333334</v>
      </c>
      <c r="K90" s="5"/>
    </row>
    <row r="91" spans="1:11" ht="15.75">
      <c r="A91" s="19">
        <v>22</v>
      </c>
      <c r="B91" s="7" t="s">
        <v>35</v>
      </c>
      <c r="C91" s="22">
        <v>129</v>
      </c>
      <c r="D91" s="12">
        <v>112</v>
      </c>
      <c r="E91" s="22">
        <v>156</v>
      </c>
      <c r="F91" s="12">
        <v>143</v>
      </c>
      <c r="G91" s="22">
        <v>99</v>
      </c>
      <c r="H91" s="12">
        <v>136</v>
      </c>
      <c r="I91" s="23">
        <f t="shared" si="10"/>
        <v>775</v>
      </c>
      <c r="J91" s="8">
        <f t="shared" si="11"/>
        <v>129.16666666666666</v>
      </c>
      <c r="K91" s="5"/>
    </row>
    <row r="92" spans="1:11" ht="15.75">
      <c r="A92" s="19">
        <v>6</v>
      </c>
      <c r="B92" s="16" t="s">
        <v>59</v>
      </c>
      <c r="C92" s="26">
        <v>121</v>
      </c>
      <c r="D92" s="17">
        <v>95</v>
      </c>
      <c r="E92" s="26">
        <v>124</v>
      </c>
      <c r="F92" s="17">
        <v>126</v>
      </c>
      <c r="G92" s="26">
        <v>118</v>
      </c>
      <c r="H92" s="17">
        <v>126</v>
      </c>
      <c r="I92" s="27">
        <f t="shared" si="10"/>
        <v>710</v>
      </c>
      <c r="J92" s="18">
        <f t="shared" si="11"/>
        <v>118.33333333333333</v>
      </c>
      <c r="K92" s="5"/>
    </row>
    <row r="93" spans="1:11" ht="15.75">
      <c r="A93" s="19">
        <v>58</v>
      </c>
      <c r="B93" s="5" t="s">
        <v>81</v>
      </c>
      <c r="C93" s="20">
        <v>103</v>
      </c>
      <c r="D93" s="11">
        <v>117</v>
      </c>
      <c r="E93" s="20">
        <v>99</v>
      </c>
      <c r="F93" s="11">
        <v>130</v>
      </c>
      <c r="G93" s="20">
        <v>90</v>
      </c>
      <c r="H93" s="11">
        <v>153</v>
      </c>
      <c r="I93" s="21">
        <f t="shared" si="10"/>
        <v>692</v>
      </c>
      <c r="J93" s="6">
        <f t="shared" si="11"/>
        <v>115.33333333333333</v>
      </c>
      <c r="K93" s="5"/>
    </row>
    <row r="94" spans="1:11" ht="15.75">
      <c r="A94" s="19">
        <v>23</v>
      </c>
      <c r="B94" s="7" t="s">
        <v>50</v>
      </c>
      <c r="C94" s="22">
        <v>93</v>
      </c>
      <c r="D94" s="12">
        <v>127</v>
      </c>
      <c r="E94" s="22">
        <v>123</v>
      </c>
      <c r="F94" s="12">
        <v>106</v>
      </c>
      <c r="G94" s="22">
        <v>108</v>
      </c>
      <c r="H94" s="12">
        <v>132</v>
      </c>
      <c r="I94" s="23">
        <f t="shared" si="10"/>
        <v>689</v>
      </c>
      <c r="J94" s="8">
        <f t="shared" si="11"/>
        <v>114.83333333333333</v>
      </c>
      <c r="K94" s="5"/>
    </row>
    <row r="95" spans="1:11" ht="15.75">
      <c r="A95" s="19">
        <v>7</v>
      </c>
      <c r="B95" s="16" t="s">
        <v>61</v>
      </c>
      <c r="C95" s="26">
        <v>98</v>
      </c>
      <c r="D95" s="17">
        <v>97</v>
      </c>
      <c r="E95" s="26">
        <v>109</v>
      </c>
      <c r="F95" s="17">
        <v>120</v>
      </c>
      <c r="G95" s="26">
        <v>90</v>
      </c>
      <c r="H95" s="17">
        <v>110</v>
      </c>
      <c r="I95" s="27">
        <f t="shared" si="10"/>
        <v>624</v>
      </c>
      <c r="J95" s="18">
        <f t="shared" si="11"/>
        <v>104</v>
      </c>
      <c r="K95" s="5"/>
    </row>
    <row r="96" spans="1:11" ht="15.75">
      <c r="A96" s="28">
        <f>A95+1</f>
        <v>8</v>
      </c>
      <c r="B96" s="31" t="s">
        <v>62</v>
      </c>
      <c r="C96" s="32">
        <v>102</v>
      </c>
      <c r="D96" s="33">
        <v>91</v>
      </c>
      <c r="E96" s="32">
        <v>97</v>
      </c>
      <c r="F96" s="33">
        <v>116</v>
      </c>
      <c r="G96" s="32">
        <v>77</v>
      </c>
      <c r="H96" s="33">
        <v>103</v>
      </c>
      <c r="I96" s="34">
        <f t="shared" si="10"/>
        <v>586</v>
      </c>
      <c r="J96" s="35">
        <f t="shared" si="11"/>
        <v>97.66666666666667</v>
      </c>
      <c r="K96" s="29"/>
    </row>
  </sheetData>
  <conditionalFormatting sqref="C99:H99 J2:J99">
    <cfRule type="cellIs" priority="1" dxfId="0" operator="between" stopIfTrue="1">
      <formula>200</formula>
      <formula>300</formula>
    </cfRule>
  </conditionalFormatting>
  <conditionalFormatting sqref="C1:H98">
    <cfRule type="cellIs" priority="2" dxfId="1" operator="between" stopIfTrue="1">
      <formula>200</formula>
      <formula>300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</dc:creator>
  <cp:keywords/>
  <dc:description/>
  <cp:lastModifiedBy>Kaido</cp:lastModifiedBy>
  <dcterms:created xsi:type="dcterms:W3CDTF">2003-10-31T10:21:42Z</dcterms:created>
  <dcterms:modified xsi:type="dcterms:W3CDTF">2003-11-04T10:42:16Z</dcterms:modified>
  <cp:category/>
  <cp:version/>
  <cp:contentType/>
  <cp:contentStatus/>
</cp:coreProperties>
</file>