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18540" windowHeight="12780" activeTab="2"/>
  </bookViews>
  <sheets>
    <sheet name="Tulemused" sheetId="1" r:id="rId1"/>
    <sheet name="Edetabel" sheetId="2" r:id="rId2"/>
    <sheet name="Finaal" sheetId="3" r:id="rId3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<sst xmlns="http://schemas.openxmlformats.org/spreadsheetml/2006/main" count="100" uniqueCount="38">
  <si>
    <t xml:space="preserve"> </t>
  </si>
  <si>
    <t>ser</t>
  </si>
  <si>
    <t>Nimi</t>
  </si>
  <si>
    <t>Summa</t>
  </si>
  <si>
    <t>Toomas Eimla</t>
  </si>
  <si>
    <t>Mihkel Eimla</t>
  </si>
  <si>
    <t>Brita Neito</t>
  </si>
  <si>
    <t>Triin Lekko</t>
  </si>
  <si>
    <t>Nr.</t>
  </si>
  <si>
    <t>Sum</t>
  </si>
  <si>
    <t>B</t>
  </si>
  <si>
    <t>Gerda Neito</t>
  </si>
  <si>
    <t>Martin Nisu</t>
  </si>
  <si>
    <t>Keskm.+B</t>
  </si>
  <si>
    <t>Puhas Keskm.</t>
  </si>
  <si>
    <t>Tähtede Turniir</t>
  </si>
  <si>
    <t>Keskm+B</t>
  </si>
  <si>
    <t>Martin Sild</t>
  </si>
  <si>
    <t>Annika Kunnus</t>
  </si>
  <si>
    <t>Kert Truus</t>
  </si>
  <si>
    <t>TÄHTEDE TURNIIR 2005</t>
  </si>
  <si>
    <t>Võistkond</t>
  </si>
  <si>
    <t>Eelvoor</t>
  </si>
  <si>
    <t>Kokku</t>
  </si>
  <si>
    <t>Keskm.</t>
  </si>
  <si>
    <t>Rainer Võsaste</t>
  </si>
  <si>
    <t>Priit Lokutsievski</t>
  </si>
  <si>
    <t>Sixers</t>
  </si>
  <si>
    <t>Jermaine Green</t>
  </si>
  <si>
    <t>Ässad</t>
  </si>
  <si>
    <t>Ardo Ärmpalu</t>
  </si>
  <si>
    <t>Meistrid</t>
  </si>
  <si>
    <t>Saulius Raziulis</t>
  </si>
  <si>
    <t>Pot. Võitjad</t>
  </si>
  <si>
    <t>Silver Kallas</t>
  </si>
  <si>
    <t>Tähed</t>
  </si>
  <si>
    <t>Anton Tostsuk</t>
  </si>
  <si>
    <t>Lõppseis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</si>
</sst>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  <numFmt numFmtId="165" formatCode="_-* #,##0.0\ _k_r_-;\-* #,##0.0\ _k_r_-;_-* &quot;-&quot;??\ _k_r_-;_-@_-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65" fontId="1" fillId="2" borderId="1" xfId="15" applyNumberFormat="1" applyFont="1" applyFill="1" applyBorder="1" applyAlignment="1">
      <alignment/>
    </xf>
    <xf numFmtId="0" fontId="0" fillId="2" borderId="0" xfId="0" applyFill="1" applyAlignment="1">
      <alignment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65" fontId="0" fillId="2" borderId="1" xfId="15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15" applyNumberForma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0" fillId="2" borderId="1" xfId="15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165" fontId="0" fillId="2" borderId="4" xfId="15" applyNumberFormat="1" applyFill="1" applyBorder="1" applyAlignment="1">
      <alignment/>
    </xf>
    <xf numFmtId="165" fontId="0" fillId="2" borderId="3" xfId="15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15" applyNumberFormat="1" applyFill="1" applyBorder="1" applyAlignment="1">
      <alignment/>
    </xf>
    <xf numFmtId="166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"/>
  <sheetViews>
    <sheetView workbookViewId="0" topLeftCell="A1">
      <selection activeCell="A2" sqref="A2"/>
    </sheetView>
  </sheetViews>
  <sheetFormatPr defaultColWidth="9.140625" defaultRowHeight="12.75"/>
  <cols>
    <col min="1" max="1" width="11.421875" style="12" customWidth="1"/>
    <col min="2" max="2" width="8.7109375" style="13" customWidth="1"/>
    <col min="3" max="3" width="15.28125" style="6" bestFit="1" customWidth="1"/>
    <col min="4" max="4" width="5.57421875" style="14" customWidth="1"/>
    <col min="5" max="5" width="3.57421875" style="14" customWidth="1"/>
    <col min="6" max="6" width="5.57421875" style="14" customWidth="1"/>
    <col min="7" max="7" width="3.57421875" style="14" customWidth="1"/>
    <col min="8" max="8" width="5.57421875" style="14" customWidth="1"/>
    <col min="9" max="9" width="3.57421875" style="14" customWidth="1"/>
    <col min="10" max="10" width="5.57421875" style="14" customWidth="1"/>
    <col min="11" max="11" width="3.57421875" style="14" customWidth="1"/>
    <col min="12" max="12" width="7.140625" style="14" customWidth="1"/>
    <col min="13" max="13" width="9.28125" style="14" customWidth="1"/>
    <col min="14" max="14" width="14.28125" style="15" customWidth="1"/>
    <col min="15" max="16384" width="9.140625" style="6" customWidth="1"/>
  </cols>
  <sheetData>
    <row r="2" spans="1:14" ht="12.75">
      <c r="A2" s="1" t="s">
        <v>0</v>
      </c>
      <c r="B2" s="2" t="s">
        <v>1</v>
      </c>
      <c r="C2" s="3" t="s">
        <v>2</v>
      </c>
      <c r="D2" s="4">
        <v>1</v>
      </c>
      <c r="E2" s="4" t="s">
        <v>10</v>
      </c>
      <c r="F2" s="4">
        <v>2</v>
      </c>
      <c r="G2" s="4" t="s">
        <v>10</v>
      </c>
      <c r="H2" s="4">
        <v>3</v>
      </c>
      <c r="I2" s="4" t="s">
        <v>10</v>
      </c>
      <c r="J2" s="4">
        <v>4</v>
      </c>
      <c r="K2" s="4" t="s">
        <v>10</v>
      </c>
      <c r="L2" s="4" t="s">
        <v>3</v>
      </c>
      <c r="M2" s="4" t="s">
        <v>13</v>
      </c>
      <c r="N2" s="5" t="s">
        <v>14</v>
      </c>
    </row>
    <row r="3" spans="1:14" ht="12.75">
      <c r="A3" s="7">
        <v>38360</v>
      </c>
      <c r="B3" s="8">
        <v>1</v>
      </c>
      <c r="C3" s="9" t="s">
        <v>6</v>
      </c>
      <c r="D3" s="10">
        <v>113</v>
      </c>
      <c r="E3" s="10">
        <v>8</v>
      </c>
      <c r="F3" s="10">
        <v>125</v>
      </c>
      <c r="G3" s="10">
        <v>8</v>
      </c>
      <c r="H3" s="10">
        <v>135</v>
      </c>
      <c r="I3" s="10">
        <v>8</v>
      </c>
      <c r="J3" s="10">
        <v>193</v>
      </c>
      <c r="K3" s="10">
        <v>8</v>
      </c>
      <c r="L3" s="10">
        <f>SUM(D3:K3)</f>
        <v>598</v>
      </c>
      <c r="M3" s="29">
        <f>L3/4</f>
        <v>149.5</v>
      </c>
      <c r="N3" s="11">
        <f>AVERAGE(D3,F3,H3,J3)</f>
        <v>141.5</v>
      </c>
    </row>
    <row r="4" spans="1:14" ht="12.75">
      <c r="A4" s="7">
        <v>38361</v>
      </c>
      <c r="B4" s="8">
        <v>1</v>
      </c>
      <c r="C4" s="9" t="s">
        <v>11</v>
      </c>
      <c r="D4" s="10">
        <v>117</v>
      </c>
      <c r="E4" s="10">
        <v>8</v>
      </c>
      <c r="F4" s="10">
        <v>67</v>
      </c>
      <c r="G4" s="10">
        <v>8</v>
      </c>
      <c r="H4" s="10">
        <v>100</v>
      </c>
      <c r="I4" s="10">
        <v>8</v>
      </c>
      <c r="J4" s="10">
        <v>64</v>
      </c>
      <c r="K4" s="10">
        <v>8</v>
      </c>
      <c r="L4" s="10">
        <f>SUM(D4:K4)</f>
        <v>380</v>
      </c>
      <c r="M4" s="29">
        <f aca="true" t="shared" si="0" ref="M4:M41">L4/4</f>
        <v>95</v>
      </c>
      <c r="N4" s="11">
        <f aca="true" t="shared" si="1" ref="N4:N13">AVERAGE(D4,F4,H4,J4)</f>
        <v>87</v>
      </c>
    </row>
    <row r="5" spans="1:14" ht="12.75">
      <c r="A5" s="7">
        <v>38361</v>
      </c>
      <c r="B5" s="8">
        <v>2</v>
      </c>
      <c r="C5" s="9" t="s">
        <v>6</v>
      </c>
      <c r="D5" s="10">
        <v>148</v>
      </c>
      <c r="E5" s="10">
        <v>8</v>
      </c>
      <c r="F5" s="10">
        <v>137</v>
      </c>
      <c r="G5" s="10">
        <v>8</v>
      </c>
      <c r="H5" s="10">
        <v>113</v>
      </c>
      <c r="I5" s="10">
        <v>8</v>
      </c>
      <c r="J5" s="10">
        <v>103</v>
      </c>
      <c r="K5" s="10">
        <v>8</v>
      </c>
      <c r="L5" s="10">
        <f>SUM(D5:K5)</f>
        <v>533</v>
      </c>
      <c r="M5" s="29">
        <f t="shared" si="0"/>
        <v>133.25</v>
      </c>
      <c r="N5" s="11">
        <f t="shared" si="1"/>
        <v>125.25</v>
      </c>
    </row>
    <row r="6" spans="1:14" ht="12.75">
      <c r="A6" s="7">
        <v>38362</v>
      </c>
      <c r="B6" s="8">
        <v>1</v>
      </c>
      <c r="C6" s="9" t="s">
        <v>12</v>
      </c>
      <c r="D6" s="10">
        <v>144</v>
      </c>
      <c r="E6" s="10"/>
      <c r="F6" s="10">
        <v>172</v>
      </c>
      <c r="G6" s="10"/>
      <c r="H6" s="10">
        <v>167</v>
      </c>
      <c r="I6" s="10"/>
      <c r="J6" s="10">
        <v>138</v>
      </c>
      <c r="K6" s="10"/>
      <c r="L6" s="10">
        <f>SUM(D6:J6)</f>
        <v>621</v>
      </c>
      <c r="M6" s="29">
        <f t="shared" si="0"/>
        <v>155.25</v>
      </c>
      <c r="N6" s="11">
        <f t="shared" si="1"/>
        <v>155.25</v>
      </c>
    </row>
    <row r="7" spans="1:14" ht="12.75">
      <c r="A7" s="7">
        <v>38366</v>
      </c>
      <c r="B7" s="8">
        <v>1</v>
      </c>
      <c r="C7" s="9" t="s">
        <v>7</v>
      </c>
      <c r="D7" s="10">
        <v>170</v>
      </c>
      <c r="E7" s="10">
        <v>8</v>
      </c>
      <c r="F7" s="10">
        <v>158</v>
      </c>
      <c r="G7" s="10">
        <v>8</v>
      </c>
      <c r="H7" s="10">
        <v>165</v>
      </c>
      <c r="I7" s="10">
        <v>8</v>
      </c>
      <c r="J7" s="10">
        <v>201</v>
      </c>
      <c r="K7" s="10">
        <v>8</v>
      </c>
      <c r="L7" s="10">
        <f>SUM(D7:K7)</f>
        <v>726</v>
      </c>
      <c r="M7" s="29">
        <f t="shared" si="0"/>
        <v>181.5</v>
      </c>
      <c r="N7" s="11">
        <f t="shared" si="1"/>
        <v>173.5</v>
      </c>
    </row>
    <row r="8" spans="1:14" ht="12.75">
      <c r="A8" s="7">
        <v>38367</v>
      </c>
      <c r="B8" s="8">
        <v>1</v>
      </c>
      <c r="C8" s="9" t="s">
        <v>4</v>
      </c>
      <c r="D8" s="10">
        <v>165</v>
      </c>
      <c r="E8" s="10">
        <v>8</v>
      </c>
      <c r="F8" s="10">
        <v>159</v>
      </c>
      <c r="G8" s="10">
        <v>8</v>
      </c>
      <c r="H8" s="10">
        <v>147</v>
      </c>
      <c r="I8" s="10">
        <v>8</v>
      </c>
      <c r="J8" s="10">
        <v>147</v>
      </c>
      <c r="K8" s="10">
        <v>8</v>
      </c>
      <c r="L8" s="10">
        <f>SUM(D8:K8)</f>
        <v>650</v>
      </c>
      <c r="M8" s="29">
        <f t="shared" si="0"/>
        <v>162.5</v>
      </c>
      <c r="N8" s="11">
        <f t="shared" si="1"/>
        <v>154.5</v>
      </c>
    </row>
    <row r="9" spans="1:14" ht="12.75">
      <c r="A9" s="7">
        <v>38367</v>
      </c>
      <c r="B9" s="8">
        <v>1</v>
      </c>
      <c r="C9" s="9" t="s">
        <v>5</v>
      </c>
      <c r="D9" s="10">
        <v>179</v>
      </c>
      <c r="E9" s="10"/>
      <c r="F9" s="10">
        <v>116</v>
      </c>
      <c r="G9" s="10"/>
      <c r="H9" s="10">
        <v>171</v>
      </c>
      <c r="I9" s="10"/>
      <c r="J9" s="10">
        <v>148</v>
      </c>
      <c r="K9" s="10"/>
      <c r="L9" s="10">
        <f>SUM(D9:J9)</f>
        <v>614</v>
      </c>
      <c r="M9" s="29">
        <f t="shared" si="0"/>
        <v>153.5</v>
      </c>
      <c r="N9" s="11">
        <f t="shared" si="1"/>
        <v>153.5</v>
      </c>
    </row>
    <row r="10" spans="1:14" ht="12.75">
      <c r="A10" s="7">
        <v>38367</v>
      </c>
      <c r="B10" s="8">
        <v>2</v>
      </c>
      <c r="C10" s="9" t="s">
        <v>5</v>
      </c>
      <c r="D10" s="10">
        <v>155</v>
      </c>
      <c r="E10" s="10"/>
      <c r="F10" s="10">
        <v>114</v>
      </c>
      <c r="G10" s="10"/>
      <c r="H10" s="10">
        <v>178</v>
      </c>
      <c r="I10" s="10"/>
      <c r="J10" s="10">
        <v>131</v>
      </c>
      <c r="K10" s="10"/>
      <c r="L10" s="10">
        <f>SUM(D10:J10)</f>
        <v>578</v>
      </c>
      <c r="M10" s="29">
        <f t="shared" si="0"/>
        <v>144.5</v>
      </c>
      <c r="N10" s="11">
        <f t="shared" si="1"/>
        <v>144.5</v>
      </c>
    </row>
    <row r="11" spans="1:14" ht="12.75">
      <c r="A11" s="7">
        <v>38368</v>
      </c>
      <c r="B11" s="8">
        <v>2</v>
      </c>
      <c r="C11" s="9" t="s">
        <v>7</v>
      </c>
      <c r="D11" s="10">
        <v>185</v>
      </c>
      <c r="E11" s="10">
        <v>8</v>
      </c>
      <c r="F11" s="10">
        <v>142</v>
      </c>
      <c r="G11" s="10">
        <v>8</v>
      </c>
      <c r="H11" s="10">
        <v>168</v>
      </c>
      <c r="I11" s="10">
        <v>8</v>
      </c>
      <c r="J11" s="10">
        <v>155</v>
      </c>
      <c r="K11" s="10">
        <v>8</v>
      </c>
      <c r="L11" s="10">
        <f aca="true" t="shared" si="2" ref="L11:L19">SUM(D11:K11)</f>
        <v>682</v>
      </c>
      <c r="M11" s="29">
        <f>L11/4</f>
        <v>170.5</v>
      </c>
      <c r="N11" s="11">
        <f t="shared" si="1"/>
        <v>162.5</v>
      </c>
    </row>
    <row r="12" spans="1:14" ht="12.75">
      <c r="A12" s="7">
        <v>38369</v>
      </c>
      <c r="B12" s="8">
        <v>3</v>
      </c>
      <c r="C12" s="9" t="s">
        <v>6</v>
      </c>
      <c r="D12" s="10">
        <v>106</v>
      </c>
      <c r="E12" s="10">
        <v>8</v>
      </c>
      <c r="F12" s="10">
        <v>142</v>
      </c>
      <c r="G12" s="10">
        <v>8</v>
      </c>
      <c r="H12" s="10">
        <v>113</v>
      </c>
      <c r="I12" s="10">
        <v>8</v>
      </c>
      <c r="J12" s="10">
        <v>112</v>
      </c>
      <c r="K12" s="10">
        <v>8</v>
      </c>
      <c r="L12" s="10">
        <f t="shared" si="2"/>
        <v>505</v>
      </c>
      <c r="M12" s="29">
        <f>L12/4</f>
        <v>126.25</v>
      </c>
      <c r="N12" s="11">
        <f t="shared" si="1"/>
        <v>118.25</v>
      </c>
    </row>
    <row r="13" spans="1:14" ht="12.75">
      <c r="A13" s="7">
        <v>38369</v>
      </c>
      <c r="B13" s="8">
        <v>4</v>
      </c>
      <c r="C13" s="9" t="s">
        <v>6</v>
      </c>
      <c r="D13" s="10">
        <v>164</v>
      </c>
      <c r="E13" s="10">
        <v>8</v>
      </c>
      <c r="F13" s="10">
        <v>134</v>
      </c>
      <c r="G13" s="10">
        <v>8</v>
      </c>
      <c r="H13" s="10">
        <v>156</v>
      </c>
      <c r="I13" s="10">
        <v>8</v>
      </c>
      <c r="J13" s="10">
        <v>108</v>
      </c>
      <c r="K13" s="10">
        <v>8</v>
      </c>
      <c r="L13" s="10">
        <f t="shared" si="2"/>
        <v>594</v>
      </c>
      <c r="M13" s="29">
        <f>L13/4</f>
        <v>148.5</v>
      </c>
      <c r="N13" s="11">
        <f t="shared" si="1"/>
        <v>140.5</v>
      </c>
    </row>
    <row r="14" spans="1:14" ht="12.75">
      <c r="A14" s="7">
        <v>38371</v>
      </c>
      <c r="B14" s="8">
        <v>3</v>
      </c>
      <c r="C14" s="9" t="s">
        <v>5</v>
      </c>
      <c r="D14" s="10">
        <v>184</v>
      </c>
      <c r="E14" s="10"/>
      <c r="F14" s="10">
        <v>173</v>
      </c>
      <c r="G14" s="10"/>
      <c r="H14" s="10">
        <v>172</v>
      </c>
      <c r="I14" s="10"/>
      <c r="J14" s="10">
        <v>174</v>
      </c>
      <c r="K14" s="10"/>
      <c r="L14" s="10">
        <f t="shared" si="2"/>
        <v>703</v>
      </c>
      <c r="M14" s="29">
        <f t="shared" si="0"/>
        <v>175.75</v>
      </c>
      <c r="N14" s="11">
        <f aca="true" t="shared" si="3" ref="N14:N41">AVERAGE(D14,F14,H14,J14)</f>
        <v>175.75</v>
      </c>
    </row>
    <row r="15" spans="1:14" ht="12.75">
      <c r="A15" s="7">
        <v>38372</v>
      </c>
      <c r="B15" s="8">
        <v>1</v>
      </c>
      <c r="C15" s="9" t="s">
        <v>17</v>
      </c>
      <c r="D15" s="10">
        <v>150</v>
      </c>
      <c r="E15" s="10">
        <v>8</v>
      </c>
      <c r="F15" s="10">
        <v>165</v>
      </c>
      <c r="G15" s="10">
        <v>8</v>
      </c>
      <c r="H15" s="10">
        <v>160</v>
      </c>
      <c r="I15" s="10">
        <v>8</v>
      </c>
      <c r="J15" s="10">
        <v>121</v>
      </c>
      <c r="K15" s="10">
        <v>8</v>
      </c>
      <c r="L15" s="10">
        <f t="shared" si="2"/>
        <v>628</v>
      </c>
      <c r="M15" s="29">
        <f t="shared" si="0"/>
        <v>157</v>
      </c>
      <c r="N15" s="11">
        <f t="shared" si="3"/>
        <v>149</v>
      </c>
    </row>
    <row r="16" spans="1:14" ht="12.75">
      <c r="A16" s="7">
        <v>38372</v>
      </c>
      <c r="B16" s="8">
        <v>5</v>
      </c>
      <c r="C16" s="9" t="s">
        <v>6</v>
      </c>
      <c r="D16" s="10">
        <v>148</v>
      </c>
      <c r="E16" s="10">
        <v>8</v>
      </c>
      <c r="F16" s="10">
        <v>139</v>
      </c>
      <c r="G16" s="10">
        <v>8</v>
      </c>
      <c r="H16" s="10">
        <v>105</v>
      </c>
      <c r="I16" s="10">
        <v>8</v>
      </c>
      <c r="J16" s="10">
        <v>166</v>
      </c>
      <c r="K16" s="10">
        <v>8</v>
      </c>
      <c r="L16" s="10">
        <f t="shared" si="2"/>
        <v>590</v>
      </c>
      <c r="M16" s="29">
        <f t="shared" si="0"/>
        <v>147.5</v>
      </c>
      <c r="N16" s="11">
        <f t="shared" si="3"/>
        <v>139.5</v>
      </c>
    </row>
    <row r="17" spans="1:14" ht="12.75">
      <c r="A17" s="7">
        <v>38372</v>
      </c>
      <c r="B17" s="8">
        <v>2</v>
      </c>
      <c r="C17" s="9" t="s">
        <v>11</v>
      </c>
      <c r="D17" s="10">
        <v>77</v>
      </c>
      <c r="E17" s="10">
        <v>8</v>
      </c>
      <c r="F17" s="10">
        <v>86</v>
      </c>
      <c r="G17" s="10">
        <v>8</v>
      </c>
      <c r="H17" s="10">
        <v>79</v>
      </c>
      <c r="I17" s="10">
        <v>8</v>
      </c>
      <c r="J17" s="10">
        <v>55</v>
      </c>
      <c r="K17" s="10">
        <v>8</v>
      </c>
      <c r="L17" s="10">
        <f t="shared" si="2"/>
        <v>329</v>
      </c>
      <c r="M17" s="29">
        <f t="shared" si="0"/>
        <v>82.25</v>
      </c>
      <c r="N17" s="11">
        <f t="shared" si="3"/>
        <v>74.25</v>
      </c>
    </row>
    <row r="18" spans="1:14" ht="12.75">
      <c r="A18" s="7">
        <v>38372</v>
      </c>
      <c r="B18" s="8">
        <v>1</v>
      </c>
      <c r="C18" s="9" t="s">
        <v>18</v>
      </c>
      <c r="D18" s="10">
        <v>115</v>
      </c>
      <c r="E18" s="10">
        <v>8</v>
      </c>
      <c r="F18" s="10">
        <v>128</v>
      </c>
      <c r="G18" s="10">
        <v>8</v>
      </c>
      <c r="H18" s="10">
        <v>127</v>
      </c>
      <c r="I18" s="10">
        <v>8</v>
      </c>
      <c r="J18" s="10">
        <v>134</v>
      </c>
      <c r="K18" s="10">
        <v>8</v>
      </c>
      <c r="L18" s="10">
        <f t="shared" si="2"/>
        <v>536</v>
      </c>
      <c r="M18" s="29">
        <f t="shared" si="0"/>
        <v>134</v>
      </c>
      <c r="N18" s="11">
        <f t="shared" si="3"/>
        <v>126</v>
      </c>
    </row>
    <row r="19" spans="1:14" ht="12.75">
      <c r="A19" s="7">
        <v>38372</v>
      </c>
      <c r="B19" s="8">
        <v>6</v>
      </c>
      <c r="C19" s="9" t="s">
        <v>6</v>
      </c>
      <c r="D19" s="10">
        <v>166</v>
      </c>
      <c r="E19" s="10">
        <v>8</v>
      </c>
      <c r="F19" s="10">
        <v>149</v>
      </c>
      <c r="G19" s="10">
        <v>8</v>
      </c>
      <c r="H19" s="10">
        <v>147</v>
      </c>
      <c r="I19" s="10">
        <v>8</v>
      </c>
      <c r="J19" s="10">
        <v>134</v>
      </c>
      <c r="K19" s="10">
        <v>8</v>
      </c>
      <c r="L19" s="10">
        <f t="shared" si="2"/>
        <v>628</v>
      </c>
      <c r="M19" s="29">
        <f t="shared" si="0"/>
        <v>157</v>
      </c>
      <c r="N19" s="11">
        <f t="shared" si="3"/>
        <v>149</v>
      </c>
    </row>
    <row r="20" spans="1:14" ht="12.75">
      <c r="A20" s="7">
        <v>38373</v>
      </c>
      <c r="B20" s="8">
        <v>4</v>
      </c>
      <c r="C20" s="9" t="s">
        <v>5</v>
      </c>
      <c r="D20" s="10">
        <v>109</v>
      </c>
      <c r="E20" s="10"/>
      <c r="F20" s="10">
        <v>147</v>
      </c>
      <c r="G20" s="10"/>
      <c r="H20" s="10">
        <v>107</v>
      </c>
      <c r="I20" s="10"/>
      <c r="J20" s="10">
        <v>162</v>
      </c>
      <c r="K20" s="10"/>
      <c r="L20" s="10">
        <f aca="true" t="shared" si="4" ref="L20:L26">SUM(D20:K20)</f>
        <v>525</v>
      </c>
      <c r="M20" s="29">
        <f t="shared" si="0"/>
        <v>131.25</v>
      </c>
      <c r="N20" s="11">
        <f t="shared" si="3"/>
        <v>131.25</v>
      </c>
    </row>
    <row r="21" spans="1:14" ht="12.75">
      <c r="A21" s="7">
        <v>38374</v>
      </c>
      <c r="B21" s="8">
        <v>7</v>
      </c>
      <c r="C21" s="9" t="s">
        <v>6</v>
      </c>
      <c r="D21" s="10">
        <v>166</v>
      </c>
      <c r="E21" s="10">
        <v>8</v>
      </c>
      <c r="F21" s="10">
        <v>163</v>
      </c>
      <c r="G21" s="10">
        <v>8</v>
      </c>
      <c r="H21" s="10">
        <v>115</v>
      </c>
      <c r="I21" s="10">
        <v>8</v>
      </c>
      <c r="J21" s="10">
        <v>134</v>
      </c>
      <c r="K21" s="10">
        <v>8</v>
      </c>
      <c r="L21" s="10">
        <f t="shared" si="4"/>
        <v>610</v>
      </c>
      <c r="M21" s="29">
        <f t="shared" si="0"/>
        <v>152.5</v>
      </c>
      <c r="N21" s="11">
        <f t="shared" si="3"/>
        <v>144.5</v>
      </c>
    </row>
    <row r="22" spans="1:14" ht="12.75">
      <c r="A22" s="7">
        <v>38374</v>
      </c>
      <c r="B22" s="8">
        <v>2</v>
      </c>
      <c r="C22" s="9" t="s">
        <v>4</v>
      </c>
      <c r="D22" s="10">
        <v>161</v>
      </c>
      <c r="E22" s="10">
        <v>8</v>
      </c>
      <c r="F22" s="10">
        <v>110</v>
      </c>
      <c r="G22" s="10">
        <v>8</v>
      </c>
      <c r="H22" s="10">
        <v>134</v>
      </c>
      <c r="I22" s="10">
        <v>8</v>
      </c>
      <c r="J22" s="10">
        <v>153</v>
      </c>
      <c r="K22" s="10">
        <v>8</v>
      </c>
      <c r="L22" s="10">
        <f t="shared" si="4"/>
        <v>590</v>
      </c>
      <c r="M22" s="29">
        <f t="shared" si="0"/>
        <v>147.5</v>
      </c>
      <c r="N22" s="11">
        <f t="shared" si="3"/>
        <v>139.5</v>
      </c>
    </row>
    <row r="23" spans="1:14" ht="12.75">
      <c r="A23" s="7">
        <v>38374</v>
      </c>
      <c r="B23" s="8">
        <v>5</v>
      </c>
      <c r="C23" s="9" t="s">
        <v>5</v>
      </c>
      <c r="D23" s="10">
        <v>154</v>
      </c>
      <c r="E23" s="10"/>
      <c r="F23" s="10">
        <v>145</v>
      </c>
      <c r="G23" s="10"/>
      <c r="H23" s="10">
        <v>133</v>
      </c>
      <c r="I23" s="10"/>
      <c r="J23" s="10">
        <v>124</v>
      </c>
      <c r="K23" s="10"/>
      <c r="L23" s="10">
        <f t="shared" si="4"/>
        <v>556</v>
      </c>
      <c r="M23" s="29">
        <f t="shared" si="0"/>
        <v>139</v>
      </c>
      <c r="N23" s="11">
        <f t="shared" si="3"/>
        <v>139</v>
      </c>
    </row>
    <row r="24" spans="1:14" ht="12.75">
      <c r="A24" s="7">
        <v>38374</v>
      </c>
      <c r="B24" s="8">
        <v>8</v>
      </c>
      <c r="C24" s="9" t="s">
        <v>6</v>
      </c>
      <c r="D24" s="10">
        <v>201</v>
      </c>
      <c r="E24" s="10">
        <v>8</v>
      </c>
      <c r="F24" s="10">
        <v>210</v>
      </c>
      <c r="G24" s="10">
        <v>8</v>
      </c>
      <c r="H24" s="10">
        <v>119</v>
      </c>
      <c r="I24" s="10">
        <v>8</v>
      </c>
      <c r="J24" s="10">
        <v>169</v>
      </c>
      <c r="K24" s="10">
        <v>8</v>
      </c>
      <c r="L24" s="10">
        <f t="shared" si="4"/>
        <v>731</v>
      </c>
      <c r="M24" s="29">
        <f t="shared" si="0"/>
        <v>182.75</v>
      </c>
      <c r="N24" s="11">
        <f t="shared" si="3"/>
        <v>174.75</v>
      </c>
    </row>
    <row r="25" spans="1:14" ht="12.75">
      <c r="A25" s="7">
        <v>38375</v>
      </c>
      <c r="B25" s="8">
        <v>6</v>
      </c>
      <c r="C25" s="9" t="s">
        <v>5</v>
      </c>
      <c r="D25" s="10">
        <v>132</v>
      </c>
      <c r="E25" s="10"/>
      <c r="F25" s="10">
        <v>119</v>
      </c>
      <c r="G25" s="10"/>
      <c r="H25" s="10">
        <v>171</v>
      </c>
      <c r="I25" s="10"/>
      <c r="J25" s="10">
        <v>180</v>
      </c>
      <c r="K25" s="10"/>
      <c r="L25" s="10">
        <f t="shared" si="4"/>
        <v>602</v>
      </c>
      <c r="M25" s="29">
        <f t="shared" si="0"/>
        <v>150.5</v>
      </c>
      <c r="N25" s="11">
        <f t="shared" si="3"/>
        <v>150.5</v>
      </c>
    </row>
    <row r="26" spans="1:14" ht="12.75">
      <c r="A26" s="7">
        <v>38375</v>
      </c>
      <c r="B26" s="8">
        <v>3</v>
      </c>
      <c r="C26" s="9" t="s">
        <v>4</v>
      </c>
      <c r="D26" s="10">
        <v>175</v>
      </c>
      <c r="E26" s="10">
        <v>8</v>
      </c>
      <c r="F26" s="10">
        <v>128</v>
      </c>
      <c r="G26" s="10">
        <v>8</v>
      </c>
      <c r="H26" s="10">
        <v>137</v>
      </c>
      <c r="I26" s="10">
        <v>8</v>
      </c>
      <c r="J26" s="10">
        <v>158</v>
      </c>
      <c r="K26" s="10">
        <v>8</v>
      </c>
      <c r="L26" s="10">
        <f t="shared" si="4"/>
        <v>630</v>
      </c>
      <c r="M26" s="29">
        <f t="shared" si="0"/>
        <v>157.5</v>
      </c>
      <c r="N26" s="11">
        <f t="shared" si="3"/>
        <v>149.5</v>
      </c>
    </row>
    <row r="27" spans="1:14" ht="12.75">
      <c r="A27" s="7">
        <v>38375</v>
      </c>
      <c r="B27" s="8">
        <v>1</v>
      </c>
      <c r="C27" s="9" t="s">
        <v>19</v>
      </c>
      <c r="D27" s="10">
        <v>206</v>
      </c>
      <c r="E27" s="10">
        <v>8</v>
      </c>
      <c r="F27" s="10">
        <v>165</v>
      </c>
      <c r="G27" s="10">
        <v>8</v>
      </c>
      <c r="H27" s="10">
        <v>146</v>
      </c>
      <c r="I27" s="10">
        <v>8</v>
      </c>
      <c r="J27" s="10">
        <v>144</v>
      </c>
      <c r="K27" s="10">
        <v>8</v>
      </c>
      <c r="L27" s="10">
        <f aca="true" t="shared" si="5" ref="L27:L36">SUM(D27:K27)</f>
        <v>693</v>
      </c>
      <c r="M27" s="29">
        <f t="shared" si="0"/>
        <v>173.25</v>
      </c>
      <c r="N27" s="11">
        <f t="shared" si="3"/>
        <v>165.25</v>
      </c>
    </row>
    <row r="28" spans="1:14" ht="12.75">
      <c r="A28" s="7">
        <v>38375</v>
      </c>
      <c r="B28" s="8">
        <v>2</v>
      </c>
      <c r="C28" s="9" t="s">
        <v>19</v>
      </c>
      <c r="D28" s="10">
        <v>175</v>
      </c>
      <c r="E28" s="10">
        <v>8</v>
      </c>
      <c r="F28" s="10">
        <v>156</v>
      </c>
      <c r="G28" s="10">
        <v>8</v>
      </c>
      <c r="H28" s="10">
        <v>129</v>
      </c>
      <c r="I28" s="10">
        <v>8</v>
      </c>
      <c r="J28" s="10">
        <v>170</v>
      </c>
      <c r="K28" s="10">
        <v>8</v>
      </c>
      <c r="L28" s="10">
        <f t="shared" si="5"/>
        <v>662</v>
      </c>
      <c r="M28" s="29">
        <f t="shared" si="0"/>
        <v>165.5</v>
      </c>
      <c r="N28" s="11">
        <f t="shared" si="3"/>
        <v>157.5</v>
      </c>
    </row>
    <row r="29" spans="1:14" ht="12.75">
      <c r="A29" s="7">
        <v>38375</v>
      </c>
      <c r="B29" s="8">
        <v>3</v>
      </c>
      <c r="C29" s="9" t="s">
        <v>19</v>
      </c>
      <c r="D29" s="10">
        <v>183</v>
      </c>
      <c r="E29" s="10">
        <v>8</v>
      </c>
      <c r="F29" s="10">
        <v>165</v>
      </c>
      <c r="G29" s="10">
        <v>8</v>
      </c>
      <c r="H29" s="10">
        <v>177</v>
      </c>
      <c r="I29" s="10">
        <v>8</v>
      </c>
      <c r="J29" s="10">
        <v>188</v>
      </c>
      <c r="K29" s="10">
        <v>8</v>
      </c>
      <c r="L29" s="10">
        <f t="shared" si="5"/>
        <v>745</v>
      </c>
      <c r="M29" s="29">
        <f t="shared" si="0"/>
        <v>186.25</v>
      </c>
      <c r="N29" s="11">
        <f t="shared" si="3"/>
        <v>178.25</v>
      </c>
    </row>
    <row r="30" spans="1:14" ht="12.75">
      <c r="A30" s="7">
        <v>38376</v>
      </c>
      <c r="B30" s="8">
        <v>1</v>
      </c>
      <c r="C30" s="9" t="s">
        <v>25</v>
      </c>
      <c r="D30" s="10">
        <v>212</v>
      </c>
      <c r="E30" s="10"/>
      <c r="F30" s="10">
        <v>215</v>
      </c>
      <c r="G30" s="10"/>
      <c r="H30" s="10">
        <v>218</v>
      </c>
      <c r="I30" s="10"/>
      <c r="J30" s="10">
        <v>180</v>
      </c>
      <c r="K30" s="10"/>
      <c r="L30" s="10">
        <f t="shared" si="5"/>
        <v>825</v>
      </c>
      <c r="M30" s="29">
        <f t="shared" si="0"/>
        <v>206.25</v>
      </c>
      <c r="N30" s="11">
        <f t="shared" si="3"/>
        <v>206.25</v>
      </c>
    </row>
    <row r="31" spans="1:14" ht="12.75">
      <c r="A31" s="7">
        <v>38377</v>
      </c>
      <c r="B31" s="8">
        <v>7</v>
      </c>
      <c r="C31" s="9" t="s">
        <v>5</v>
      </c>
      <c r="D31" s="10">
        <v>211</v>
      </c>
      <c r="E31" s="10"/>
      <c r="F31" s="10">
        <v>165</v>
      </c>
      <c r="G31" s="10"/>
      <c r="H31" s="10">
        <v>166</v>
      </c>
      <c r="I31" s="10"/>
      <c r="J31" s="10">
        <v>120</v>
      </c>
      <c r="K31" s="10"/>
      <c r="L31" s="10">
        <f t="shared" si="5"/>
        <v>662</v>
      </c>
      <c r="M31" s="29">
        <f t="shared" si="0"/>
        <v>165.5</v>
      </c>
      <c r="N31" s="11">
        <f t="shared" si="3"/>
        <v>165.5</v>
      </c>
    </row>
    <row r="32" spans="1:14" ht="12.75">
      <c r="A32" s="7">
        <v>38377</v>
      </c>
      <c r="B32" s="8">
        <v>2</v>
      </c>
      <c r="C32" s="9" t="s">
        <v>12</v>
      </c>
      <c r="D32" s="10">
        <v>157</v>
      </c>
      <c r="E32" s="10"/>
      <c r="F32" s="10">
        <v>159</v>
      </c>
      <c r="G32" s="10"/>
      <c r="H32" s="10">
        <v>134</v>
      </c>
      <c r="I32" s="10"/>
      <c r="J32" s="10">
        <v>172</v>
      </c>
      <c r="K32" s="10"/>
      <c r="L32" s="10">
        <f t="shared" si="5"/>
        <v>622</v>
      </c>
      <c r="M32" s="29">
        <f t="shared" si="0"/>
        <v>155.5</v>
      </c>
      <c r="N32" s="11">
        <f t="shared" si="3"/>
        <v>155.5</v>
      </c>
    </row>
    <row r="33" spans="1:14" ht="12.75">
      <c r="A33" s="7">
        <v>38379</v>
      </c>
      <c r="B33" s="8">
        <v>3</v>
      </c>
      <c r="C33" s="9" t="s">
        <v>12</v>
      </c>
      <c r="D33" s="10">
        <v>141</v>
      </c>
      <c r="E33" s="10"/>
      <c r="F33" s="10">
        <v>162</v>
      </c>
      <c r="G33" s="10"/>
      <c r="H33" s="10">
        <v>171</v>
      </c>
      <c r="I33" s="10"/>
      <c r="J33" s="10">
        <v>146</v>
      </c>
      <c r="K33" s="10"/>
      <c r="L33" s="10">
        <f t="shared" si="5"/>
        <v>620</v>
      </c>
      <c r="M33" s="29">
        <f t="shared" si="0"/>
        <v>155</v>
      </c>
      <c r="N33" s="11">
        <f t="shared" si="3"/>
        <v>155</v>
      </c>
    </row>
    <row r="34" spans="1:14" ht="12.75">
      <c r="A34" s="7">
        <v>38379</v>
      </c>
      <c r="B34" s="8">
        <v>8</v>
      </c>
      <c r="C34" s="9" t="s">
        <v>5</v>
      </c>
      <c r="D34" s="10">
        <v>136</v>
      </c>
      <c r="E34" s="10"/>
      <c r="F34" s="10">
        <v>166</v>
      </c>
      <c r="G34" s="10"/>
      <c r="H34" s="10">
        <v>123</v>
      </c>
      <c r="I34" s="10"/>
      <c r="J34" s="10">
        <v>139</v>
      </c>
      <c r="K34" s="10"/>
      <c r="L34" s="10">
        <f t="shared" si="5"/>
        <v>564</v>
      </c>
      <c r="M34" s="29">
        <f t="shared" si="0"/>
        <v>141</v>
      </c>
      <c r="N34" s="11">
        <f t="shared" si="3"/>
        <v>141</v>
      </c>
    </row>
    <row r="35" spans="1:14" ht="12.75">
      <c r="A35" s="7">
        <v>38379</v>
      </c>
      <c r="B35" s="8">
        <v>4</v>
      </c>
      <c r="C35" s="9" t="s">
        <v>12</v>
      </c>
      <c r="D35" s="10">
        <v>206</v>
      </c>
      <c r="E35" s="10"/>
      <c r="F35" s="10">
        <v>168</v>
      </c>
      <c r="G35" s="10"/>
      <c r="H35" s="10">
        <v>172</v>
      </c>
      <c r="I35" s="10"/>
      <c r="J35" s="10">
        <v>141</v>
      </c>
      <c r="K35" s="10"/>
      <c r="L35" s="10">
        <f t="shared" si="5"/>
        <v>687</v>
      </c>
      <c r="M35" s="29">
        <f t="shared" si="0"/>
        <v>171.75</v>
      </c>
      <c r="N35" s="11">
        <f t="shared" si="3"/>
        <v>171.75</v>
      </c>
    </row>
    <row r="36" spans="1:14" ht="12.75">
      <c r="A36" s="7">
        <v>38380</v>
      </c>
      <c r="B36" s="8">
        <v>9</v>
      </c>
      <c r="C36" s="9" t="s">
        <v>5</v>
      </c>
      <c r="D36" s="10">
        <v>111</v>
      </c>
      <c r="E36" s="10"/>
      <c r="F36" s="10">
        <v>95</v>
      </c>
      <c r="G36" s="10"/>
      <c r="H36" s="10">
        <v>117</v>
      </c>
      <c r="I36" s="10"/>
      <c r="J36" s="10">
        <v>105</v>
      </c>
      <c r="K36" s="10"/>
      <c r="L36" s="10">
        <f t="shared" si="5"/>
        <v>428</v>
      </c>
      <c r="M36" s="29">
        <f t="shared" si="0"/>
        <v>107</v>
      </c>
      <c r="N36" s="11">
        <f t="shared" si="3"/>
        <v>107</v>
      </c>
    </row>
    <row r="37" spans="1:14" ht="12.75">
      <c r="A37" s="7">
        <v>38380</v>
      </c>
      <c r="B37" s="8">
        <v>4</v>
      </c>
      <c r="C37" s="9" t="s">
        <v>4</v>
      </c>
      <c r="D37" s="10">
        <v>179</v>
      </c>
      <c r="E37" s="10">
        <v>8</v>
      </c>
      <c r="F37" s="10">
        <v>147</v>
      </c>
      <c r="G37" s="10">
        <v>8</v>
      </c>
      <c r="H37" s="10">
        <v>141</v>
      </c>
      <c r="I37" s="10">
        <v>8</v>
      </c>
      <c r="J37" s="10">
        <v>109</v>
      </c>
      <c r="K37" s="10">
        <v>8</v>
      </c>
      <c r="L37" s="10">
        <f>SUM(D37:K37)</f>
        <v>608</v>
      </c>
      <c r="M37" s="29">
        <f t="shared" si="0"/>
        <v>152</v>
      </c>
      <c r="N37" s="11">
        <f t="shared" si="3"/>
        <v>144</v>
      </c>
    </row>
    <row r="38" spans="1:14" ht="12.75">
      <c r="A38" s="7">
        <v>38381</v>
      </c>
      <c r="B38" s="8">
        <v>10</v>
      </c>
      <c r="C38" s="9" t="s">
        <v>5</v>
      </c>
      <c r="D38" s="10">
        <v>130</v>
      </c>
      <c r="E38" s="10"/>
      <c r="F38" s="10">
        <v>116</v>
      </c>
      <c r="G38" s="10"/>
      <c r="H38" s="10">
        <v>160</v>
      </c>
      <c r="I38" s="10"/>
      <c r="J38" s="10">
        <v>131</v>
      </c>
      <c r="K38" s="10"/>
      <c r="L38" s="10">
        <f>SUM(D38:K38)</f>
        <v>537</v>
      </c>
      <c r="M38" s="29">
        <f t="shared" si="0"/>
        <v>134.25</v>
      </c>
      <c r="N38" s="11">
        <f t="shared" si="3"/>
        <v>134.25</v>
      </c>
    </row>
    <row r="39" spans="1:14" ht="12.75">
      <c r="A39" s="7">
        <v>38381</v>
      </c>
      <c r="B39" s="8">
        <v>5</v>
      </c>
      <c r="C39" s="9" t="s">
        <v>4</v>
      </c>
      <c r="D39" s="10">
        <v>173</v>
      </c>
      <c r="E39" s="10">
        <v>8</v>
      </c>
      <c r="F39" s="10">
        <v>132</v>
      </c>
      <c r="G39" s="10">
        <v>8</v>
      </c>
      <c r="H39" s="10">
        <v>134</v>
      </c>
      <c r="I39" s="10">
        <v>8</v>
      </c>
      <c r="J39" s="10">
        <v>159</v>
      </c>
      <c r="K39" s="10">
        <v>8</v>
      </c>
      <c r="L39" s="10">
        <f>SUM(D39:K39)</f>
        <v>630</v>
      </c>
      <c r="M39" s="29">
        <f t="shared" si="0"/>
        <v>157.5</v>
      </c>
      <c r="N39" s="11">
        <f t="shared" si="3"/>
        <v>149.5</v>
      </c>
    </row>
    <row r="40" spans="1:14" ht="12.75">
      <c r="A40" s="7">
        <v>38381</v>
      </c>
      <c r="B40" s="8">
        <v>11</v>
      </c>
      <c r="C40" s="9" t="s">
        <v>5</v>
      </c>
      <c r="D40" s="10">
        <v>179</v>
      </c>
      <c r="E40" s="10"/>
      <c r="F40" s="10">
        <v>94</v>
      </c>
      <c r="G40" s="10"/>
      <c r="H40" s="10">
        <v>121</v>
      </c>
      <c r="I40" s="10"/>
      <c r="J40" s="10">
        <v>104</v>
      </c>
      <c r="K40" s="10"/>
      <c r="L40" s="10">
        <f>SUM(D40:K40)</f>
        <v>498</v>
      </c>
      <c r="M40" s="29">
        <f t="shared" si="0"/>
        <v>124.5</v>
      </c>
      <c r="N40" s="11">
        <f t="shared" si="3"/>
        <v>124.5</v>
      </c>
    </row>
    <row r="41" spans="1:14" ht="12.75">
      <c r="A41" s="7">
        <v>38381</v>
      </c>
      <c r="B41" s="8">
        <v>6</v>
      </c>
      <c r="C41" s="9" t="s">
        <v>4</v>
      </c>
      <c r="D41" s="10">
        <v>180</v>
      </c>
      <c r="E41" s="10">
        <v>8</v>
      </c>
      <c r="F41" s="10">
        <v>145</v>
      </c>
      <c r="G41" s="10">
        <v>8</v>
      </c>
      <c r="H41" s="10">
        <v>138</v>
      </c>
      <c r="I41" s="10">
        <v>8</v>
      </c>
      <c r="J41" s="10">
        <v>203</v>
      </c>
      <c r="K41" s="10">
        <v>8</v>
      </c>
      <c r="L41" s="10">
        <f>SUM(D41:K41)</f>
        <v>698</v>
      </c>
      <c r="M41" s="29">
        <f t="shared" si="0"/>
        <v>174.5</v>
      </c>
      <c r="N41" s="11">
        <f t="shared" si="3"/>
        <v>166.5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4" sqref="A4"/>
    </sheetView>
  </sheetViews>
  <sheetFormatPr defaultColWidth="9.140625" defaultRowHeight="12.75"/>
  <cols>
    <col min="1" max="1" width="3.421875" style="14" customWidth="1"/>
    <col min="2" max="2" width="16.421875" style="6" customWidth="1"/>
    <col min="3" max="3" width="5.28125" style="14" customWidth="1"/>
    <col min="4" max="16384" width="9.140625" style="6" customWidth="1"/>
  </cols>
  <sheetData>
    <row r="1" spans="2:5" ht="15.75">
      <c r="B1" s="16" t="s">
        <v>15</v>
      </c>
      <c r="E1" s="6" t="s">
        <v>37</v>
      </c>
    </row>
    <row r="2" ht="7.5" customHeight="1">
      <c r="B2" s="17"/>
    </row>
    <row r="3" ht="12.75">
      <c r="B3" s="17"/>
    </row>
    <row r="4" spans="1:4" ht="12.75">
      <c r="A4" s="10" t="s">
        <v>8</v>
      </c>
      <c r="B4" s="9" t="s">
        <v>2</v>
      </c>
      <c r="C4" s="10" t="s">
        <v>9</v>
      </c>
      <c r="D4" s="10" t="s">
        <v>16</v>
      </c>
    </row>
    <row r="5" spans="1:4" ht="12.75">
      <c r="A5" s="10">
        <v>1</v>
      </c>
      <c r="B5" s="9" t="s">
        <v>25</v>
      </c>
      <c r="C5" s="10">
        <v>825</v>
      </c>
      <c r="D5" s="18">
        <f>C5/4</f>
        <v>206.25</v>
      </c>
    </row>
    <row r="6" spans="1:4" ht="12.75">
      <c r="A6" s="10">
        <f aca="true" t="shared" si="0" ref="A6:A18">A5+1</f>
        <v>2</v>
      </c>
      <c r="B6" s="9" t="s">
        <v>19</v>
      </c>
      <c r="C6" s="10">
        <v>745</v>
      </c>
      <c r="D6" s="18">
        <f>C6/4</f>
        <v>186.25</v>
      </c>
    </row>
    <row r="7" spans="1:4" ht="12.75">
      <c r="A7" s="10">
        <f t="shared" si="0"/>
        <v>3</v>
      </c>
      <c r="B7" s="9" t="s">
        <v>6</v>
      </c>
      <c r="C7" s="10">
        <v>731</v>
      </c>
      <c r="D7" s="18">
        <f aca="true" t="shared" si="1" ref="D7:D14">C7/4</f>
        <v>182.75</v>
      </c>
    </row>
    <row r="8" spans="1:4" ht="12.75">
      <c r="A8" s="10">
        <f t="shared" si="0"/>
        <v>4</v>
      </c>
      <c r="B8" s="9" t="s">
        <v>7</v>
      </c>
      <c r="C8" s="10">
        <v>726</v>
      </c>
      <c r="D8" s="18">
        <f t="shared" si="1"/>
        <v>181.5</v>
      </c>
    </row>
    <row r="9" spans="1:4" ht="12.75">
      <c r="A9" s="10">
        <f t="shared" si="0"/>
        <v>5</v>
      </c>
      <c r="B9" s="9" t="s">
        <v>5</v>
      </c>
      <c r="C9" s="10">
        <v>703</v>
      </c>
      <c r="D9" s="18">
        <f t="shared" si="1"/>
        <v>175.75</v>
      </c>
    </row>
    <row r="10" spans="1:4" ht="13.5" thickBot="1">
      <c r="A10" s="23">
        <f t="shared" si="0"/>
        <v>6</v>
      </c>
      <c r="B10" s="22" t="s">
        <v>4</v>
      </c>
      <c r="C10" s="23">
        <v>698</v>
      </c>
      <c r="D10" s="24">
        <f t="shared" si="1"/>
        <v>174.5</v>
      </c>
    </row>
    <row r="11" spans="1:4" ht="12.75">
      <c r="A11" s="19">
        <f t="shared" si="0"/>
        <v>7</v>
      </c>
      <c r="B11" s="20" t="s">
        <v>17</v>
      </c>
      <c r="C11" s="21">
        <v>687</v>
      </c>
      <c r="D11" s="25">
        <f>C11/4</f>
        <v>171.75</v>
      </c>
    </row>
    <row r="12" spans="1:4" ht="12.75">
      <c r="A12" s="10">
        <f t="shared" si="0"/>
        <v>8</v>
      </c>
      <c r="B12" s="9" t="s">
        <v>12</v>
      </c>
      <c r="C12" s="10">
        <v>622</v>
      </c>
      <c r="D12" s="18">
        <f t="shared" si="1"/>
        <v>155.5</v>
      </c>
    </row>
    <row r="13" spans="1:4" ht="12.75">
      <c r="A13" s="21">
        <f t="shared" si="0"/>
        <v>9</v>
      </c>
      <c r="B13" s="20" t="s">
        <v>18</v>
      </c>
      <c r="C13" s="21">
        <v>536</v>
      </c>
      <c r="D13" s="25">
        <f>C13/4</f>
        <v>134</v>
      </c>
    </row>
    <row r="14" spans="1:4" ht="12.75">
      <c r="A14" s="10">
        <f t="shared" si="0"/>
        <v>10</v>
      </c>
      <c r="B14" s="20" t="s">
        <v>11</v>
      </c>
      <c r="C14" s="21">
        <v>380</v>
      </c>
      <c r="D14" s="25">
        <f t="shared" si="1"/>
        <v>95</v>
      </c>
    </row>
    <row r="15" spans="1:4" ht="12.75">
      <c r="A15" s="10">
        <f t="shared" si="0"/>
        <v>11</v>
      </c>
      <c r="B15" s="20"/>
      <c r="C15" s="21"/>
      <c r="D15" s="25">
        <f>C15/6</f>
        <v>0</v>
      </c>
    </row>
    <row r="16" spans="1:4" ht="12.75">
      <c r="A16" s="10">
        <f t="shared" si="0"/>
        <v>12</v>
      </c>
      <c r="B16" s="20"/>
      <c r="C16" s="21"/>
      <c r="D16" s="25">
        <f>C16/6</f>
        <v>0</v>
      </c>
    </row>
    <row r="17" spans="1:4" ht="12.75">
      <c r="A17" s="10">
        <f t="shared" si="0"/>
        <v>13</v>
      </c>
      <c r="B17" s="20"/>
      <c r="C17" s="21"/>
      <c r="D17" s="25">
        <f>C17/6</f>
        <v>0</v>
      </c>
    </row>
    <row r="18" spans="1:4" ht="12.75">
      <c r="A18" s="10">
        <f t="shared" si="0"/>
        <v>14</v>
      </c>
      <c r="B18" s="20"/>
      <c r="C18" s="21"/>
      <c r="D18" s="25">
        <f>C18/6</f>
        <v>0</v>
      </c>
    </row>
    <row r="19" spans="1:4" ht="7.5" customHeight="1">
      <c r="A19" s="26"/>
      <c r="B19" s="27"/>
      <c r="C19" s="26"/>
      <c r="D19" s="2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tabSelected="1" workbookViewId="0" topLeftCell="A1">
      <selection activeCell="A4" sqref="A4"/>
    </sheetView>
  </sheetViews>
  <sheetFormatPr defaultColWidth="9.140625" defaultRowHeight="12.75"/>
  <cols>
    <col min="1" max="1" width="6.28125" style="0" customWidth="1"/>
    <col min="2" max="2" width="18.28125" style="0" customWidth="1"/>
    <col min="3" max="3" width="9.57421875" style="0" hidden="1" customWidth="1"/>
    <col min="4" max="8" width="0" style="0" hidden="1" customWidth="1"/>
    <col min="9" max="9" width="9.28125" style="0" hidden="1" customWidth="1"/>
    <col min="10" max="10" width="0" style="0" hidden="1" customWidth="1"/>
    <col min="11" max="27" width="6.140625" style="0" customWidth="1"/>
    <col min="28" max="28" width="7.421875" style="0" customWidth="1"/>
    <col min="29" max="29" width="8.140625" style="30" customWidth="1"/>
    <col min="30" max="30" width="8.140625" style="0" customWidth="1"/>
  </cols>
  <sheetData>
    <row r="1" spans="1:31" ht="12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2"/>
      <c r="AD1" s="31"/>
      <c r="AE1" s="31"/>
    </row>
    <row r="2" spans="1:31" ht="12.75">
      <c r="A2" s="32"/>
      <c r="B2" s="33" t="s">
        <v>20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2"/>
      <c r="AC2" s="32"/>
      <c r="AD2" s="31"/>
      <c r="AE2" s="31"/>
    </row>
    <row r="3" spans="1:31" ht="12.75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2"/>
      <c r="AC3" s="32"/>
      <c r="AD3" s="31"/>
      <c r="AE3" s="31"/>
    </row>
    <row r="4" spans="1:31" ht="13.5" thickBot="1">
      <c r="A4" s="34"/>
      <c r="B4" s="34" t="s">
        <v>21</v>
      </c>
      <c r="C4" s="34">
        <v>1</v>
      </c>
      <c r="D4" s="34" t="s">
        <v>10</v>
      </c>
      <c r="E4" s="34">
        <v>2</v>
      </c>
      <c r="F4" s="34" t="s">
        <v>10</v>
      </c>
      <c r="G4" s="34">
        <v>3</v>
      </c>
      <c r="H4" s="34" t="s">
        <v>10</v>
      </c>
      <c r="I4" s="34">
        <v>4</v>
      </c>
      <c r="J4" s="34" t="s">
        <v>10</v>
      </c>
      <c r="K4" s="34" t="s">
        <v>22</v>
      </c>
      <c r="L4" s="34">
        <v>1</v>
      </c>
      <c r="M4" s="34" t="s">
        <v>10</v>
      </c>
      <c r="N4" s="34">
        <v>2</v>
      </c>
      <c r="O4" s="34" t="s">
        <v>10</v>
      </c>
      <c r="P4" s="34">
        <v>3</v>
      </c>
      <c r="Q4" s="34" t="s">
        <v>10</v>
      </c>
      <c r="R4" s="34">
        <v>4</v>
      </c>
      <c r="S4" s="34" t="s">
        <v>10</v>
      </c>
      <c r="T4" s="34">
        <v>5</v>
      </c>
      <c r="U4" s="34" t="s">
        <v>10</v>
      </c>
      <c r="V4" s="34">
        <v>6</v>
      </c>
      <c r="W4" s="34" t="s">
        <v>10</v>
      </c>
      <c r="X4" s="34">
        <v>7</v>
      </c>
      <c r="Y4" s="34" t="s">
        <v>10</v>
      </c>
      <c r="Z4" s="34">
        <v>8</v>
      </c>
      <c r="AA4" s="35" t="s">
        <v>10</v>
      </c>
      <c r="AB4" s="36" t="s">
        <v>23</v>
      </c>
      <c r="AC4" s="36" t="s">
        <v>24</v>
      </c>
      <c r="AD4" s="37"/>
      <c r="AE4" s="31"/>
    </row>
    <row r="5" spans="1:31" ht="12.75">
      <c r="A5" s="61">
        <v>1</v>
      </c>
      <c r="B5" s="38" t="s">
        <v>21</v>
      </c>
      <c r="C5" s="39"/>
      <c r="D5" s="39"/>
      <c r="E5" s="39"/>
      <c r="F5" s="39"/>
      <c r="G5" s="39"/>
      <c r="H5" s="39"/>
      <c r="I5" s="39"/>
      <c r="J5" s="39"/>
      <c r="K5" s="39"/>
      <c r="L5" s="64">
        <f>L6+L7+M6+M7</f>
        <v>271</v>
      </c>
      <c r="M5" s="65"/>
      <c r="N5" s="66">
        <f>N6+N7+O6+O7</f>
        <v>290</v>
      </c>
      <c r="O5" s="65"/>
      <c r="P5" s="66">
        <f>P6+P7+Q6+Q7</f>
        <v>310</v>
      </c>
      <c r="Q5" s="65"/>
      <c r="R5" s="64">
        <f>R6+R7+S6+S7</f>
        <v>323</v>
      </c>
      <c r="S5" s="64"/>
      <c r="T5" s="66">
        <f>T6+T7+U6+U7</f>
        <v>299</v>
      </c>
      <c r="U5" s="65"/>
      <c r="V5" s="66">
        <f>V6+V7+W6+W7</f>
        <v>405</v>
      </c>
      <c r="W5" s="65"/>
      <c r="X5" s="66">
        <f>X6+X7+Y6+Y7</f>
        <v>274</v>
      </c>
      <c r="Y5" s="65"/>
      <c r="Z5" s="66">
        <f>Z6+Z7+AA6+AA7</f>
        <v>315</v>
      </c>
      <c r="AA5" s="65"/>
      <c r="AB5" s="40">
        <f>AB6+AB7</f>
        <v>2487</v>
      </c>
      <c r="AC5" s="71"/>
      <c r="AD5" s="41"/>
      <c r="AE5" s="31"/>
    </row>
    <row r="6" spans="1:31" ht="12.75">
      <c r="A6" s="62"/>
      <c r="B6" s="42" t="s">
        <v>25</v>
      </c>
      <c r="C6" s="43"/>
      <c r="D6" s="43"/>
      <c r="E6" s="43"/>
      <c r="F6" s="43"/>
      <c r="G6" s="43"/>
      <c r="H6" s="43"/>
      <c r="I6" s="43"/>
      <c r="J6" s="43"/>
      <c r="K6" s="43">
        <v>825</v>
      </c>
      <c r="L6" s="44">
        <v>149</v>
      </c>
      <c r="M6" s="45"/>
      <c r="N6" s="46">
        <v>166</v>
      </c>
      <c r="O6" s="47"/>
      <c r="P6" s="46">
        <v>162</v>
      </c>
      <c r="Q6" s="47"/>
      <c r="R6" s="48">
        <v>176</v>
      </c>
      <c r="S6" s="49"/>
      <c r="T6" s="46">
        <v>179</v>
      </c>
      <c r="U6" s="47"/>
      <c r="V6" s="46">
        <v>215</v>
      </c>
      <c r="W6" s="47">
        <v>50</v>
      </c>
      <c r="X6" s="46">
        <v>133</v>
      </c>
      <c r="Y6" s="47"/>
      <c r="Z6" s="46">
        <v>152</v>
      </c>
      <c r="AA6" s="47"/>
      <c r="AB6" s="48">
        <f>AA6+Z6+Y6+X6+W6+V6+U6+T6+S6+R6+Q6+P6+O6+N6+M6+L6+J6+I6+H6+G6+F6+E6+D6+C6</f>
        <v>1382</v>
      </c>
      <c r="AC6" s="72">
        <f>AVERAGE(C6,E6,G6,I6,L6,N6,P6,R6,T6,V6,X6,Z6)</f>
        <v>166.5</v>
      </c>
      <c r="AD6" s="67">
        <f>AB5</f>
        <v>2487</v>
      </c>
      <c r="AE6" s="31">
        <v>2</v>
      </c>
    </row>
    <row r="7" spans="1:31" ht="13.5" thickBot="1">
      <c r="A7" s="63"/>
      <c r="B7" s="37" t="s">
        <v>26</v>
      </c>
      <c r="C7" s="36"/>
      <c r="D7" s="36"/>
      <c r="E7" s="36"/>
      <c r="F7" s="36"/>
      <c r="G7" s="36"/>
      <c r="H7" s="36"/>
      <c r="I7" s="36"/>
      <c r="J7" s="36"/>
      <c r="K7" s="43">
        <f>SUM(C7:J7)</f>
        <v>0</v>
      </c>
      <c r="L7" s="50">
        <v>122</v>
      </c>
      <c r="M7" s="51"/>
      <c r="N7" s="52">
        <v>124</v>
      </c>
      <c r="O7" s="51"/>
      <c r="P7" s="52">
        <v>148</v>
      </c>
      <c r="Q7" s="51"/>
      <c r="R7" s="50">
        <v>147</v>
      </c>
      <c r="S7" s="53"/>
      <c r="T7" s="52">
        <v>120</v>
      </c>
      <c r="U7" s="51"/>
      <c r="V7" s="52">
        <v>140</v>
      </c>
      <c r="W7" s="51"/>
      <c r="X7" s="52">
        <v>141</v>
      </c>
      <c r="Y7" s="51"/>
      <c r="Z7" s="52">
        <v>163</v>
      </c>
      <c r="AA7" s="51"/>
      <c r="AB7" s="50">
        <f>AA7+Z7+Y7+X7+W7+V7+U7+T7+S7+R7+Q7+P7+O7+N7+M7+L7+J7+I7+H7+G7+F7+E7+D7+C7</f>
        <v>1105</v>
      </c>
      <c r="AC7" s="73">
        <f>AVERAGE(C7,E7,G7,I7,L7,N7,P7,R7,T7,V7,X7,Z7)</f>
        <v>138.125</v>
      </c>
      <c r="AD7" s="68"/>
      <c r="AE7" s="31"/>
    </row>
    <row r="8" spans="1:31" ht="12.75">
      <c r="A8" s="61">
        <v>2</v>
      </c>
      <c r="B8" s="54" t="s">
        <v>27</v>
      </c>
      <c r="C8" s="39"/>
      <c r="D8" s="39"/>
      <c r="E8" s="39"/>
      <c r="F8" s="39"/>
      <c r="G8" s="39"/>
      <c r="H8" s="39"/>
      <c r="I8" s="39"/>
      <c r="J8" s="39"/>
      <c r="K8" s="39"/>
      <c r="L8" s="69">
        <f>L9+L10+M9+M10</f>
        <v>313</v>
      </c>
      <c r="M8" s="70"/>
      <c r="N8" s="66">
        <f>N9+N10+O9+O10</f>
        <v>389</v>
      </c>
      <c r="O8" s="65"/>
      <c r="P8" s="66">
        <f>P9+P10+Q9+Q10</f>
        <v>334</v>
      </c>
      <c r="Q8" s="65"/>
      <c r="R8" s="64">
        <f>R9+R10+S9+S10</f>
        <v>370</v>
      </c>
      <c r="S8" s="64"/>
      <c r="T8" s="66">
        <f>T9+T10+U9+U10</f>
        <v>380</v>
      </c>
      <c r="U8" s="65"/>
      <c r="V8" s="66">
        <f>V9+V10+W9+W10</f>
        <v>309</v>
      </c>
      <c r="W8" s="65"/>
      <c r="X8" s="66">
        <f>X9+X10+Y9+Y10</f>
        <v>425</v>
      </c>
      <c r="Y8" s="65"/>
      <c r="Z8" s="66">
        <f>Z9+Z10+AA9+AA10</f>
        <v>279</v>
      </c>
      <c r="AA8" s="65"/>
      <c r="AB8" s="40">
        <f>AB9+AB10</f>
        <v>2799</v>
      </c>
      <c r="AC8" s="71"/>
      <c r="AD8" s="55"/>
      <c r="AE8" s="31"/>
    </row>
    <row r="9" spans="1:31" ht="12.75">
      <c r="A9" s="62"/>
      <c r="B9" s="42" t="s">
        <v>19</v>
      </c>
      <c r="C9" s="43"/>
      <c r="D9" s="43"/>
      <c r="E9" s="43"/>
      <c r="F9" s="43"/>
      <c r="G9" s="43"/>
      <c r="H9" s="43"/>
      <c r="I9" s="43"/>
      <c r="J9" s="43"/>
      <c r="K9" s="43">
        <v>745</v>
      </c>
      <c r="L9" s="48">
        <v>191</v>
      </c>
      <c r="M9" s="47">
        <v>8</v>
      </c>
      <c r="N9" s="46">
        <v>220</v>
      </c>
      <c r="O9" s="47">
        <v>58</v>
      </c>
      <c r="P9" s="46">
        <v>160</v>
      </c>
      <c r="Q9" s="47">
        <v>8</v>
      </c>
      <c r="R9" s="48">
        <v>196</v>
      </c>
      <c r="S9" s="49">
        <v>8</v>
      </c>
      <c r="T9" s="46">
        <v>192</v>
      </c>
      <c r="U9" s="47">
        <v>8</v>
      </c>
      <c r="V9" s="46">
        <v>171</v>
      </c>
      <c r="W9" s="47">
        <v>8</v>
      </c>
      <c r="X9" s="46">
        <v>214</v>
      </c>
      <c r="Y9" s="47">
        <v>58</v>
      </c>
      <c r="Z9" s="46">
        <v>153</v>
      </c>
      <c r="AA9" s="47">
        <v>8</v>
      </c>
      <c r="AB9" s="48">
        <f>AA9+Z9+Y9+X9+W9+V9+U9+T9+S9+R9+Q9+P9+O9+N9+M9+L9+J9+I9+H9+G9+F9+E9+D9+C9</f>
        <v>1661</v>
      </c>
      <c r="AC9" s="72">
        <f>AVERAGE(C9,E9,G9,I9,L9,N9,P9,R9,T9,V9,X9,Z9)</f>
        <v>187.125</v>
      </c>
      <c r="AD9" s="67">
        <f>AB8</f>
        <v>2799</v>
      </c>
      <c r="AE9" s="31">
        <v>1</v>
      </c>
    </row>
    <row r="10" spans="1:31" ht="13.5" thickBot="1">
      <c r="A10" s="63"/>
      <c r="B10" s="37" t="s">
        <v>28</v>
      </c>
      <c r="C10" s="36"/>
      <c r="D10" s="36"/>
      <c r="E10" s="36"/>
      <c r="F10" s="36"/>
      <c r="G10" s="36"/>
      <c r="H10" s="36"/>
      <c r="I10" s="36"/>
      <c r="J10" s="36"/>
      <c r="K10" s="43">
        <f>SUM(C10:J10)</f>
        <v>0</v>
      </c>
      <c r="L10" s="50">
        <v>114</v>
      </c>
      <c r="M10" s="51"/>
      <c r="N10" s="52">
        <v>111</v>
      </c>
      <c r="O10" s="51"/>
      <c r="P10" s="52">
        <v>166</v>
      </c>
      <c r="Q10" s="51"/>
      <c r="R10" s="50">
        <v>166</v>
      </c>
      <c r="S10" s="53"/>
      <c r="T10" s="52">
        <v>180</v>
      </c>
      <c r="U10" s="51"/>
      <c r="V10" s="52">
        <v>130</v>
      </c>
      <c r="W10" s="51"/>
      <c r="X10" s="52">
        <v>153</v>
      </c>
      <c r="Y10" s="51"/>
      <c r="Z10" s="52">
        <v>118</v>
      </c>
      <c r="AA10" s="51"/>
      <c r="AB10" s="50">
        <f>AA10+Z10+Y10+X10+W10+V10+U10+T10+S10+R10+Q10+P10+O10+N10+M10+L10+J10+I10+H10+G10+F10+E10+D10+C10</f>
        <v>1138</v>
      </c>
      <c r="AC10" s="73">
        <f>AVERAGE(C10,E10,G10,I10,L10,N10,P10,R10,T10,V10,X10,Z10)</f>
        <v>142.25</v>
      </c>
      <c r="AD10" s="68"/>
      <c r="AE10" s="31"/>
    </row>
    <row r="11" spans="1:31" ht="12.75">
      <c r="A11" s="61">
        <v>3</v>
      </c>
      <c r="B11" s="54" t="s">
        <v>29</v>
      </c>
      <c r="C11" s="39"/>
      <c r="D11" s="39"/>
      <c r="E11" s="39"/>
      <c r="F11" s="39"/>
      <c r="G11" s="39"/>
      <c r="H11" s="39"/>
      <c r="I11" s="39"/>
      <c r="J11" s="39"/>
      <c r="K11" s="39"/>
      <c r="L11" s="69">
        <f>L12+L13+M12+M13</f>
        <v>274</v>
      </c>
      <c r="M11" s="70"/>
      <c r="N11" s="66">
        <f>N12+N13+O12+O13</f>
        <v>216</v>
      </c>
      <c r="O11" s="65"/>
      <c r="P11" s="66">
        <f>P12+P13+Q12+Q13</f>
        <v>302</v>
      </c>
      <c r="Q11" s="65"/>
      <c r="R11" s="64">
        <f>R12+R13+S12+S13</f>
        <v>227</v>
      </c>
      <c r="S11" s="64"/>
      <c r="T11" s="66">
        <f>T12+T13+U12+U13</f>
        <v>277</v>
      </c>
      <c r="U11" s="65"/>
      <c r="V11" s="66">
        <f>V12+V13+W12+W13</f>
        <v>251</v>
      </c>
      <c r="W11" s="65"/>
      <c r="X11" s="66">
        <f>X12+X13+Y12+Y13</f>
        <v>222</v>
      </c>
      <c r="Y11" s="65"/>
      <c r="Z11" s="66">
        <f>Z12+Z13+AA12+AA13</f>
        <v>257</v>
      </c>
      <c r="AA11" s="65"/>
      <c r="AB11" s="40">
        <f>AB12+AB13</f>
        <v>2026</v>
      </c>
      <c r="AC11" s="71"/>
      <c r="AD11" s="55"/>
      <c r="AE11" s="31"/>
    </row>
    <row r="12" spans="1:31" ht="12.75">
      <c r="A12" s="62"/>
      <c r="B12" s="42" t="s">
        <v>6</v>
      </c>
      <c r="C12" s="43"/>
      <c r="D12" s="43"/>
      <c r="E12" s="43"/>
      <c r="F12" s="43"/>
      <c r="G12" s="43"/>
      <c r="H12" s="43"/>
      <c r="I12" s="43"/>
      <c r="J12" s="43"/>
      <c r="K12" s="43">
        <v>731</v>
      </c>
      <c r="L12" s="48">
        <v>146</v>
      </c>
      <c r="M12" s="47">
        <v>8</v>
      </c>
      <c r="N12" s="47">
        <v>109</v>
      </c>
      <c r="O12" s="47">
        <v>8</v>
      </c>
      <c r="P12" s="46">
        <v>150</v>
      </c>
      <c r="Q12" s="47">
        <v>8</v>
      </c>
      <c r="R12" s="48">
        <v>95</v>
      </c>
      <c r="S12" s="49">
        <v>8</v>
      </c>
      <c r="T12" s="46">
        <v>149</v>
      </c>
      <c r="U12" s="47">
        <v>8</v>
      </c>
      <c r="V12" s="46">
        <v>128</v>
      </c>
      <c r="W12" s="47">
        <v>8</v>
      </c>
      <c r="X12" s="46">
        <v>136</v>
      </c>
      <c r="Y12" s="47">
        <v>8</v>
      </c>
      <c r="Z12" s="46">
        <v>141</v>
      </c>
      <c r="AA12" s="47">
        <v>8</v>
      </c>
      <c r="AB12" s="48">
        <f>AA12+Z12+Y12+X12+W12+V12+U12+T12+S12+R12+Q12+P12+O12+N12+M12+L12+J12+I12+H12+G12+F12+E12+D12+C12</f>
        <v>1118</v>
      </c>
      <c r="AC12" s="72">
        <f>AVERAGE(C12,E12,G12,I12,L12,N12,P12,R12,T12,V12,X12,Z12)</f>
        <v>131.75</v>
      </c>
      <c r="AD12" s="67">
        <f>AB11</f>
        <v>2026</v>
      </c>
      <c r="AE12" s="31">
        <v>6</v>
      </c>
    </row>
    <row r="13" spans="1:31" ht="13.5" thickBot="1">
      <c r="A13" s="63"/>
      <c r="B13" s="37" t="s">
        <v>30</v>
      </c>
      <c r="C13" s="36"/>
      <c r="D13" s="36"/>
      <c r="E13" s="36"/>
      <c r="F13" s="36"/>
      <c r="G13" s="36"/>
      <c r="H13" s="36"/>
      <c r="I13" s="36"/>
      <c r="J13" s="36"/>
      <c r="K13" s="43">
        <f>SUM(C13:J13)</f>
        <v>0</v>
      </c>
      <c r="L13" s="50">
        <v>120</v>
      </c>
      <c r="M13" s="51"/>
      <c r="N13" s="52">
        <v>99</v>
      </c>
      <c r="O13" s="51"/>
      <c r="P13" s="52">
        <v>144</v>
      </c>
      <c r="Q13" s="51"/>
      <c r="R13" s="50">
        <v>124</v>
      </c>
      <c r="S13" s="53"/>
      <c r="T13" s="52">
        <v>120</v>
      </c>
      <c r="U13" s="51"/>
      <c r="V13" s="52">
        <v>115</v>
      </c>
      <c r="W13" s="51"/>
      <c r="X13" s="52">
        <v>78</v>
      </c>
      <c r="Y13" s="51"/>
      <c r="Z13" s="52">
        <v>108</v>
      </c>
      <c r="AA13" s="51"/>
      <c r="AB13" s="50">
        <f>AA13+Z13+Y13+X13+W13+V13+U13+T13+S13+R13+Q13+P13+O13+N13+M13+L13+J13+I13+H13+G13+F13+E13+D13+C13</f>
        <v>908</v>
      </c>
      <c r="AC13" s="73">
        <f>AVERAGE(C13,E13,G13,I13,L13,N13,P13,R13,T13,V13,X13,Z13)</f>
        <v>113.5</v>
      </c>
      <c r="AD13" s="68"/>
      <c r="AE13" s="31"/>
    </row>
    <row r="14" spans="1:31" ht="12.75">
      <c r="A14" s="61">
        <v>4</v>
      </c>
      <c r="B14" s="54" t="s">
        <v>31</v>
      </c>
      <c r="C14" s="39"/>
      <c r="D14" s="39"/>
      <c r="E14" s="39"/>
      <c r="F14" s="39"/>
      <c r="G14" s="39"/>
      <c r="H14" s="39"/>
      <c r="I14" s="39"/>
      <c r="J14" s="39"/>
      <c r="K14" s="39"/>
      <c r="L14" s="69">
        <f>L15+L16+M15+M16</f>
        <v>268</v>
      </c>
      <c r="M14" s="70"/>
      <c r="N14" s="66">
        <f>N15+N16+O15+O16</f>
        <v>351</v>
      </c>
      <c r="O14" s="65"/>
      <c r="P14" s="66">
        <f>P15+P16+Q15+Q16</f>
        <v>245</v>
      </c>
      <c r="Q14" s="65"/>
      <c r="R14" s="64">
        <f>R15+R16+S15+S16</f>
        <v>276</v>
      </c>
      <c r="S14" s="64"/>
      <c r="T14" s="66">
        <f>T15+T16+U15+U16</f>
        <v>324</v>
      </c>
      <c r="U14" s="65"/>
      <c r="V14" s="66">
        <f>V15+V16+W15+W16</f>
        <v>252</v>
      </c>
      <c r="W14" s="65"/>
      <c r="X14" s="66">
        <f>X15+X16+Y15+Y16</f>
        <v>298</v>
      </c>
      <c r="Y14" s="65"/>
      <c r="Z14" s="66">
        <f>Z15+Z16+AA15+AA16</f>
        <v>257</v>
      </c>
      <c r="AA14" s="65"/>
      <c r="AB14" s="40">
        <f>AB15+AB16</f>
        <v>2271</v>
      </c>
      <c r="AC14" s="71"/>
      <c r="AD14" s="55"/>
      <c r="AE14" s="31"/>
    </row>
    <row r="15" spans="1:31" ht="12.75">
      <c r="A15" s="62"/>
      <c r="B15" s="42" t="s">
        <v>7</v>
      </c>
      <c r="C15" s="43"/>
      <c r="D15" s="43"/>
      <c r="E15" s="43"/>
      <c r="F15" s="43"/>
      <c r="G15" s="43"/>
      <c r="H15" s="43"/>
      <c r="I15" s="43"/>
      <c r="J15" s="43"/>
      <c r="K15" s="43">
        <v>726</v>
      </c>
      <c r="L15" s="48">
        <v>159</v>
      </c>
      <c r="M15" s="47">
        <v>8</v>
      </c>
      <c r="N15" s="46">
        <v>179</v>
      </c>
      <c r="O15" s="47">
        <v>8</v>
      </c>
      <c r="P15" s="46">
        <v>151</v>
      </c>
      <c r="Q15" s="47">
        <v>8</v>
      </c>
      <c r="R15" s="48">
        <v>158</v>
      </c>
      <c r="S15" s="49">
        <v>8</v>
      </c>
      <c r="T15" s="46">
        <v>199</v>
      </c>
      <c r="U15" s="47">
        <v>8</v>
      </c>
      <c r="V15" s="46">
        <v>128</v>
      </c>
      <c r="W15" s="47">
        <v>8</v>
      </c>
      <c r="X15" s="46">
        <v>185</v>
      </c>
      <c r="Y15" s="47">
        <v>8</v>
      </c>
      <c r="Z15" s="46">
        <v>147</v>
      </c>
      <c r="AA15" s="47">
        <v>8</v>
      </c>
      <c r="AB15" s="48">
        <f>AA15+Z15+Y15+X15+W15+V15+U15+T15+S15+R15+Q15+P15+O15+N15+M15+L15+J15+I15+H15+G15+F15+E15+D15+C15</f>
        <v>1370</v>
      </c>
      <c r="AC15" s="72">
        <f>AVERAGE(C15,E15,G15,I15,L15,N15,P15,R15,T15,V15,X15,Z15)</f>
        <v>163.25</v>
      </c>
      <c r="AD15" s="67">
        <f>AB14</f>
        <v>2271</v>
      </c>
      <c r="AE15" s="31">
        <v>4</v>
      </c>
    </row>
    <row r="16" spans="1:31" ht="13.5" thickBot="1">
      <c r="A16" s="63"/>
      <c r="B16" s="37" t="s">
        <v>32</v>
      </c>
      <c r="C16" s="36"/>
      <c r="D16" s="36"/>
      <c r="E16" s="36"/>
      <c r="F16" s="36"/>
      <c r="G16" s="36"/>
      <c r="H16" s="36"/>
      <c r="I16" s="36"/>
      <c r="J16" s="36"/>
      <c r="K16" s="43">
        <f>SUM(C16:J16)</f>
        <v>0</v>
      </c>
      <c r="L16" s="50">
        <v>101</v>
      </c>
      <c r="M16" s="51"/>
      <c r="N16" s="52">
        <v>164</v>
      </c>
      <c r="O16" s="51"/>
      <c r="P16" s="52">
        <v>86</v>
      </c>
      <c r="Q16" s="51"/>
      <c r="R16" s="50">
        <v>110</v>
      </c>
      <c r="S16" s="53"/>
      <c r="T16" s="52">
        <v>117</v>
      </c>
      <c r="U16" s="51"/>
      <c r="V16" s="52">
        <v>116</v>
      </c>
      <c r="W16" s="51"/>
      <c r="X16" s="52">
        <v>105</v>
      </c>
      <c r="Y16" s="51"/>
      <c r="Z16" s="52">
        <v>102</v>
      </c>
      <c r="AA16" s="51"/>
      <c r="AB16" s="50">
        <f>AA16+Z16+Y16+X16+W16+V16+U16+T16+S16+R16+Q16+P16+O16+N16+M16+L16+J16+I16+H16+G16+F16+E16+D16+C16</f>
        <v>901</v>
      </c>
      <c r="AC16" s="73">
        <f>AVERAGE(C16,E16,G16,I16,L16,N16,P16,R16,T16,V16,X16,Z16)</f>
        <v>112.625</v>
      </c>
      <c r="AD16" s="68"/>
      <c r="AE16" s="31"/>
    </row>
    <row r="17" spans="1:31" ht="12.75">
      <c r="A17" s="61">
        <v>5</v>
      </c>
      <c r="B17" s="54" t="s">
        <v>33</v>
      </c>
      <c r="C17" s="39"/>
      <c r="D17" s="39"/>
      <c r="E17" s="39"/>
      <c r="F17" s="39"/>
      <c r="G17" s="39"/>
      <c r="H17" s="39"/>
      <c r="I17" s="39"/>
      <c r="J17" s="39"/>
      <c r="K17" s="39"/>
      <c r="L17" s="69">
        <f>L18+L19+M18+M19</f>
        <v>336</v>
      </c>
      <c r="M17" s="70"/>
      <c r="N17" s="66">
        <f>N18+N19+O18+O19</f>
        <v>295</v>
      </c>
      <c r="O17" s="65"/>
      <c r="P17" s="66">
        <f>P18+P19+Q18+Q19</f>
        <v>307</v>
      </c>
      <c r="Q17" s="65"/>
      <c r="R17" s="64">
        <f>R18+R19+S18+S19</f>
        <v>305</v>
      </c>
      <c r="S17" s="64"/>
      <c r="T17" s="66">
        <f>T18+T19+U18+U19</f>
        <v>349</v>
      </c>
      <c r="U17" s="65"/>
      <c r="V17" s="66">
        <f>V18+V19+W18+W19</f>
        <v>311</v>
      </c>
      <c r="W17" s="65"/>
      <c r="X17" s="66">
        <f>X18+X19+Y18+Y19</f>
        <v>298</v>
      </c>
      <c r="Y17" s="65"/>
      <c r="Z17" s="66">
        <f>Z18+Z19+AA18+AA19</f>
        <v>244</v>
      </c>
      <c r="AA17" s="65"/>
      <c r="AB17" s="40">
        <f>AB18+AB19</f>
        <v>2445</v>
      </c>
      <c r="AC17" s="71"/>
      <c r="AD17" s="55"/>
      <c r="AE17" s="31"/>
    </row>
    <row r="18" spans="1:31" ht="12.75">
      <c r="A18" s="62"/>
      <c r="B18" s="42" t="s">
        <v>5</v>
      </c>
      <c r="C18" s="43"/>
      <c r="D18" s="43"/>
      <c r="E18" s="43"/>
      <c r="F18" s="43"/>
      <c r="G18" s="43"/>
      <c r="H18" s="43"/>
      <c r="I18" s="43"/>
      <c r="J18" s="43"/>
      <c r="K18" s="43">
        <v>703</v>
      </c>
      <c r="L18" s="48">
        <v>183</v>
      </c>
      <c r="M18" s="47"/>
      <c r="N18" s="46">
        <v>147</v>
      </c>
      <c r="O18" s="47"/>
      <c r="P18" s="46">
        <v>166</v>
      </c>
      <c r="Q18" s="47"/>
      <c r="R18" s="48">
        <v>160</v>
      </c>
      <c r="S18" s="49"/>
      <c r="T18" s="46">
        <v>177</v>
      </c>
      <c r="U18" s="47"/>
      <c r="V18" s="46">
        <v>176</v>
      </c>
      <c r="W18" s="47"/>
      <c r="X18" s="46">
        <v>163</v>
      </c>
      <c r="Y18" s="47"/>
      <c r="Z18" s="46">
        <v>110</v>
      </c>
      <c r="AA18" s="47"/>
      <c r="AB18" s="48">
        <f>AA18+Z18+Y18+X18+W18+V18+U18+T18+S18+R18+Q18+P18+O18+N18+M18+L18+J18+I18+H18+G18+F18+E18+D18+C18</f>
        <v>1282</v>
      </c>
      <c r="AC18" s="72">
        <f>AVERAGE(C18,E18,G18,I18,L18,N18,P18,R18,T18,V18,X18,Z18)</f>
        <v>160.25</v>
      </c>
      <c r="AD18" s="67">
        <f>AB17</f>
        <v>2445</v>
      </c>
      <c r="AE18" s="31">
        <v>3</v>
      </c>
    </row>
    <row r="19" spans="1:31" ht="13.5" thickBot="1">
      <c r="A19" s="63"/>
      <c r="B19" s="56" t="s">
        <v>34</v>
      </c>
      <c r="C19" s="34"/>
      <c r="D19" s="34"/>
      <c r="E19" s="34"/>
      <c r="F19" s="34"/>
      <c r="G19" s="34"/>
      <c r="H19" s="34"/>
      <c r="I19" s="34"/>
      <c r="J19" s="34"/>
      <c r="K19" s="43">
        <f>SUM(C19:J19)</f>
        <v>0</v>
      </c>
      <c r="L19" s="57">
        <v>153</v>
      </c>
      <c r="M19" s="58"/>
      <c r="N19" s="59">
        <v>148</v>
      </c>
      <c r="O19" s="58"/>
      <c r="P19" s="59">
        <v>141</v>
      </c>
      <c r="Q19" s="58"/>
      <c r="R19" s="57">
        <v>145</v>
      </c>
      <c r="S19" s="60"/>
      <c r="T19" s="59">
        <v>172</v>
      </c>
      <c r="U19" s="58"/>
      <c r="V19" s="59">
        <v>135</v>
      </c>
      <c r="W19" s="58"/>
      <c r="X19" s="59">
        <v>135</v>
      </c>
      <c r="Y19" s="58"/>
      <c r="Z19" s="59">
        <v>134</v>
      </c>
      <c r="AA19" s="58"/>
      <c r="AB19" s="50">
        <f>AA19+Z19+Y19+X19+W19+V19+U19+T19+S19+R19+Q19+P19+O19+N19+M19+L19+J19+I19+H19+G19+F19+E19+D19+C19</f>
        <v>1163</v>
      </c>
      <c r="AC19" s="73">
        <f>AVERAGE(C19,E19,G19,I19,L19,N19,P19,R19,T19,V19,X19,Z19)</f>
        <v>145.375</v>
      </c>
      <c r="AD19" s="68"/>
      <c r="AE19" s="31"/>
    </row>
    <row r="20" spans="1:31" ht="12.75">
      <c r="A20" s="61">
        <v>6</v>
      </c>
      <c r="B20" s="54" t="s">
        <v>35</v>
      </c>
      <c r="C20" s="39"/>
      <c r="D20" s="39"/>
      <c r="E20" s="39"/>
      <c r="F20" s="39"/>
      <c r="G20" s="39"/>
      <c r="H20" s="39"/>
      <c r="I20" s="39"/>
      <c r="J20" s="39"/>
      <c r="K20" s="39"/>
      <c r="L20" s="69">
        <f>L21+L22+M21+M22</f>
        <v>249</v>
      </c>
      <c r="M20" s="70"/>
      <c r="N20" s="66">
        <f>N21+N22+O21+O22</f>
        <v>262</v>
      </c>
      <c r="O20" s="65"/>
      <c r="P20" s="66">
        <f>P21+P22+Q21+Q22</f>
        <v>306</v>
      </c>
      <c r="Q20" s="65"/>
      <c r="R20" s="64">
        <f>R21+R22+S21+S22</f>
        <v>269</v>
      </c>
      <c r="S20" s="64"/>
      <c r="T20" s="66">
        <v>8</v>
      </c>
      <c r="U20" s="65"/>
      <c r="V20" s="66">
        <f>V21+V22+W21+W22</f>
        <v>279</v>
      </c>
      <c r="W20" s="65"/>
      <c r="X20" s="66">
        <f>X21+X22+Y21+Y22</f>
        <v>289</v>
      </c>
      <c r="Y20" s="65"/>
      <c r="Z20" s="66">
        <f>Z21+Z22+AA21+AA22</f>
        <v>258</v>
      </c>
      <c r="AA20" s="65"/>
      <c r="AB20" s="40">
        <f>AB21+AB22</f>
        <v>2173</v>
      </c>
      <c r="AC20" s="71"/>
      <c r="AD20" s="55"/>
      <c r="AE20" s="31"/>
    </row>
    <row r="21" spans="1:31" ht="12.75">
      <c r="A21" s="62"/>
      <c r="B21" s="42" t="s">
        <v>4</v>
      </c>
      <c r="C21" s="43"/>
      <c r="D21" s="43"/>
      <c r="E21" s="43"/>
      <c r="F21" s="43"/>
      <c r="G21" s="43"/>
      <c r="H21" s="43"/>
      <c r="I21" s="43"/>
      <c r="J21" s="43"/>
      <c r="K21" s="43">
        <v>698</v>
      </c>
      <c r="L21" s="48">
        <v>144</v>
      </c>
      <c r="M21" s="47">
        <v>8</v>
      </c>
      <c r="N21" s="46">
        <v>155</v>
      </c>
      <c r="O21" s="47">
        <v>8</v>
      </c>
      <c r="P21" s="46">
        <v>190</v>
      </c>
      <c r="Q21" s="47">
        <v>8</v>
      </c>
      <c r="R21" s="48">
        <v>147</v>
      </c>
      <c r="S21" s="49">
        <v>8</v>
      </c>
      <c r="T21" s="46">
        <v>137</v>
      </c>
      <c r="U21" s="47">
        <v>8</v>
      </c>
      <c r="V21" s="46">
        <v>157</v>
      </c>
      <c r="W21" s="47">
        <v>8</v>
      </c>
      <c r="X21" s="46">
        <v>189</v>
      </c>
      <c r="Y21" s="47">
        <v>8</v>
      </c>
      <c r="Z21" s="46">
        <v>170</v>
      </c>
      <c r="AA21" s="47">
        <v>8</v>
      </c>
      <c r="AB21" s="48">
        <f>AA21+Z21+Y21+X21+W21+V21+U21+T21+S21+R21+Q21+P21+O21+N21+M21+L21+J21+I21+H21+G21+F21+E21+D21+C21</f>
        <v>1353</v>
      </c>
      <c r="AC21" s="72">
        <f>AVERAGE(C21,E21,G21,I21,L21,N21,P21,R21,T21,V21,X21,Z21)</f>
        <v>161.125</v>
      </c>
      <c r="AD21" s="67">
        <f>AB20</f>
        <v>2173</v>
      </c>
      <c r="AE21" s="31">
        <v>5</v>
      </c>
    </row>
    <row r="22" spans="1:31" ht="13.5" thickBot="1">
      <c r="A22" s="63"/>
      <c r="B22" s="37" t="s">
        <v>36</v>
      </c>
      <c r="C22" s="36"/>
      <c r="D22" s="36"/>
      <c r="E22" s="36"/>
      <c r="F22" s="36"/>
      <c r="G22" s="36"/>
      <c r="H22" s="36"/>
      <c r="I22" s="36"/>
      <c r="J22" s="36"/>
      <c r="K22" s="36">
        <f>SUM(C22:J22)</f>
        <v>0</v>
      </c>
      <c r="L22" s="50">
        <v>97</v>
      </c>
      <c r="M22" s="51"/>
      <c r="N22" s="52">
        <v>99</v>
      </c>
      <c r="O22" s="51"/>
      <c r="P22" s="52">
        <v>108</v>
      </c>
      <c r="Q22" s="51"/>
      <c r="R22" s="50">
        <v>114</v>
      </c>
      <c r="S22" s="53"/>
      <c r="T22" s="52">
        <v>116</v>
      </c>
      <c r="U22" s="51"/>
      <c r="V22" s="52">
        <v>114</v>
      </c>
      <c r="W22" s="51"/>
      <c r="X22" s="52">
        <v>92</v>
      </c>
      <c r="Y22" s="51"/>
      <c r="Z22" s="52">
        <v>80</v>
      </c>
      <c r="AA22" s="51"/>
      <c r="AB22" s="50">
        <f>AA22+Z22+Y22+X22+W22+V22+U22+T22+S22+R22+Q22+P22+O22+N22+M22+L22+J22+I22+H22+G22+F22+E22+D22+C22</f>
        <v>820</v>
      </c>
      <c r="AC22" s="73">
        <f>AVERAGE(C22,E22,G22,I22,L22,N22,P22,R22,T22,V22,X22,Z22)</f>
        <v>102.5</v>
      </c>
      <c r="AD22" s="68"/>
      <c r="AE22" s="31"/>
    </row>
    <row r="23" spans="1:31" ht="12.75">
      <c r="A23" s="32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2"/>
      <c r="AC23" s="32"/>
      <c r="AD23" s="31"/>
      <c r="AE23" s="31"/>
    </row>
    <row r="24" spans="1:28" ht="12.75">
      <c r="A24" s="30"/>
      <c r="AB24" s="30"/>
    </row>
  </sheetData>
  <mergeCells count="60">
    <mergeCell ref="Z20:AA20"/>
    <mergeCell ref="AD21:AD22"/>
    <mergeCell ref="Z17:AA17"/>
    <mergeCell ref="AD18:AD19"/>
    <mergeCell ref="A20:A22"/>
    <mergeCell ref="L20:M20"/>
    <mergeCell ref="N20:O20"/>
    <mergeCell ref="P20:Q20"/>
    <mergeCell ref="R20:S20"/>
    <mergeCell ref="T20:U20"/>
    <mergeCell ref="V20:W20"/>
    <mergeCell ref="X20:Y20"/>
    <mergeCell ref="Z14:AA14"/>
    <mergeCell ref="AD15:AD16"/>
    <mergeCell ref="A17:A19"/>
    <mergeCell ref="L17:M17"/>
    <mergeCell ref="N17:O17"/>
    <mergeCell ref="P17:Q17"/>
    <mergeCell ref="R17:S17"/>
    <mergeCell ref="T17:U17"/>
    <mergeCell ref="V17:W17"/>
    <mergeCell ref="X17:Y17"/>
    <mergeCell ref="Z11:AA11"/>
    <mergeCell ref="AD12:AD13"/>
    <mergeCell ref="A14:A16"/>
    <mergeCell ref="L14:M14"/>
    <mergeCell ref="N14:O14"/>
    <mergeCell ref="P14:Q14"/>
    <mergeCell ref="R14:S14"/>
    <mergeCell ref="T14:U14"/>
    <mergeCell ref="V14:W14"/>
    <mergeCell ref="X14:Y14"/>
    <mergeCell ref="Z8:AA8"/>
    <mergeCell ref="AD9:AD10"/>
    <mergeCell ref="A11:A13"/>
    <mergeCell ref="L11:M11"/>
    <mergeCell ref="N11:O11"/>
    <mergeCell ref="P11:Q11"/>
    <mergeCell ref="R11:S11"/>
    <mergeCell ref="T11:U11"/>
    <mergeCell ref="V11:W11"/>
    <mergeCell ref="X11:Y11"/>
    <mergeCell ref="Z5:AA5"/>
    <mergeCell ref="AD6:AD7"/>
    <mergeCell ref="A8:A10"/>
    <mergeCell ref="L8:M8"/>
    <mergeCell ref="N8:O8"/>
    <mergeCell ref="P8:Q8"/>
    <mergeCell ref="R8:S8"/>
    <mergeCell ref="T8:U8"/>
    <mergeCell ref="V8:W8"/>
    <mergeCell ref="X8:Y8"/>
    <mergeCell ref="R5:S5"/>
    <mergeCell ref="T5:U5"/>
    <mergeCell ref="V5:W5"/>
    <mergeCell ref="X5:Y5"/>
    <mergeCell ref="A5:A7"/>
    <mergeCell ref="L5:M5"/>
    <mergeCell ref="N5:O5"/>
    <mergeCell ref="P5:Q5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dcterms:created xsi:type="dcterms:W3CDTF">2005-01-17T12:13:25Z</dcterms:created>
  <dcterms:modified xsi:type="dcterms:W3CDTF">2005-02-16T08:10:07Z</dcterms:modified>
  <cp:category/>
  <cp:version/>
  <cp:contentType/>
  <cp:contentStatus/>
</cp:coreProperties>
</file>