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225" windowHeight="9075" activeTab="0"/>
  </bookViews>
  <sheets>
    <sheet name="Lõppvõistlus" sheetId="1" r:id="rId1"/>
    <sheet name="Tulemused" sheetId="2" r:id="rId2"/>
    <sheet name="Edetabel" sheetId="3" r:id="rId3"/>
    <sheet name="Boonused" sheetId="4" r:id="rId4"/>
  </sheets>
  <definedNames/>
  <calcPr fullCalcOnLoad="1"/>
</workbook>
</file>

<file path=xl/sharedStrings.xml><?xml version="1.0" encoding="utf-8"?>
<sst xmlns="http://schemas.openxmlformats.org/spreadsheetml/2006/main" count="445" uniqueCount="89">
  <si>
    <t>Aigar Kink</t>
  </si>
  <si>
    <t>Aivar Sobi</t>
  </si>
  <si>
    <t>Aleksandr Holst</t>
  </si>
  <si>
    <t>Alar Kink</t>
  </si>
  <si>
    <t>Alar Palmar</t>
  </si>
  <si>
    <t>Andres Annula</t>
  </si>
  <si>
    <t>Ingmar Etti</t>
  </si>
  <si>
    <t>Janno Vilberg</t>
  </si>
  <si>
    <t>Kaido Klaats</t>
  </si>
  <si>
    <t>Raimo Papstel</t>
  </si>
  <si>
    <t>MEHED</t>
  </si>
  <si>
    <t>NAISED</t>
  </si>
  <si>
    <t>Airis Naur</t>
  </si>
  <si>
    <t>Brita Neito</t>
  </si>
  <si>
    <t>Eli Vainlo</t>
  </si>
  <si>
    <t>Eha Neito</t>
  </si>
  <si>
    <t>Heli Ruuto</t>
  </si>
  <si>
    <t>Hilja Roostik</t>
  </si>
  <si>
    <t>Larissa Vagel</t>
  </si>
  <si>
    <t>Moonika Kalvik</t>
  </si>
  <si>
    <t>Liina Allak</t>
  </si>
  <si>
    <t>Maarika Kivi</t>
  </si>
  <si>
    <t>Triin Lekko</t>
  </si>
  <si>
    <t>Annika Papstel</t>
  </si>
  <si>
    <t>Kati Palmar</t>
  </si>
  <si>
    <t>Üllar Kubja</t>
  </si>
  <si>
    <t>Tõnis Reinula</t>
  </si>
  <si>
    <t>Toomas Eimla</t>
  </si>
  <si>
    <t>Rannu Eimla</t>
  </si>
  <si>
    <t>Mihkel Eimla</t>
  </si>
  <si>
    <t>Lembit Tamm</t>
  </si>
  <si>
    <t>Leho Aros</t>
  </si>
  <si>
    <t>Jüri Ristimägi</t>
  </si>
  <si>
    <t>Ivo Mäe</t>
  </si>
  <si>
    <t>Ingmar Papstel</t>
  </si>
  <si>
    <t>Kalle Roostik</t>
  </si>
  <si>
    <t>Ülle Tihti</t>
  </si>
  <si>
    <t>AVK 01.01.2008</t>
  </si>
  <si>
    <t>boonus</t>
  </si>
  <si>
    <t>Boonustetabel Salo võistlusele</t>
  </si>
  <si>
    <t>(arvesse võetud firmaliiga keskmine 01.01.08)</t>
  </si>
  <si>
    <t xml:space="preserve"> </t>
  </si>
  <si>
    <t>ser</t>
  </si>
  <si>
    <t>Nimi</t>
  </si>
  <si>
    <t>Summa</t>
  </si>
  <si>
    <t>Keskm.koos Hcp</t>
  </si>
  <si>
    <t>Seisuga</t>
  </si>
  <si>
    <t>Mehed</t>
  </si>
  <si>
    <t>Nr.</t>
  </si>
  <si>
    <t>I</t>
  </si>
  <si>
    <t>II</t>
  </si>
  <si>
    <t>Keskm</t>
  </si>
  <si>
    <t>Naised</t>
  </si>
  <si>
    <t>III</t>
  </si>
  <si>
    <t>IV</t>
  </si>
  <si>
    <t>Hcp.</t>
  </si>
  <si>
    <t>Rakvere-Salo valikvõistlus 2008</t>
  </si>
  <si>
    <t>SALO - RAKVERE BOWLINGUVÕISTLUS</t>
  </si>
  <si>
    <t>RAKVERE</t>
  </si>
  <si>
    <t>SALO</t>
  </si>
  <si>
    <t>Hk</t>
  </si>
  <si>
    <t>1+Hk</t>
  </si>
  <si>
    <t>2+Hk</t>
  </si>
  <si>
    <t>3+Hk</t>
  </si>
  <si>
    <t>4+Hk</t>
  </si>
  <si>
    <t>5+Hk</t>
  </si>
  <si>
    <t>6+Hk</t>
  </si>
  <si>
    <t>Summa+Hk</t>
  </si>
  <si>
    <t>Keskmine</t>
  </si>
  <si>
    <t>Võite</t>
  </si>
  <si>
    <t>Kesk+Hk</t>
  </si>
  <si>
    <t>Hannu Riihimäki</t>
  </si>
  <si>
    <t>Hergi Vaga</t>
  </si>
  <si>
    <t>Kari Harjunpää</t>
  </si>
  <si>
    <t>KOKKU  I+II voor</t>
  </si>
  <si>
    <t>Kokku</t>
  </si>
  <si>
    <t>A</t>
  </si>
  <si>
    <t>B</t>
  </si>
  <si>
    <t>v</t>
  </si>
  <si>
    <t>Hannele Nikander</t>
  </si>
  <si>
    <t>Tarja Harju</t>
  </si>
  <si>
    <t>Eija Tuominen</t>
  </si>
  <si>
    <t>Seija Salminen</t>
  </si>
  <si>
    <t>Matti Kaskinen</t>
  </si>
  <si>
    <t>Juha Koivisto</t>
  </si>
  <si>
    <t>Sami Kokko</t>
  </si>
  <si>
    <t>Juuso Aitio</t>
  </si>
  <si>
    <t>Niko Kurppa</t>
  </si>
  <si>
    <t>J A/Rauno Kurppa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</si>
</sst>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_-* #,##0.0\ _k_r_-;\-* #,##0.0\ _k_r_-;_-* &quot;-&quot;??\ _k_r_-;_-@_-"/>
    <numFmt numFmtId="166" formatCode="0.0"/>
    <numFmt numFmtId="167" formatCode="_-* #,##0\ _k_r_-;\-* #,##0\ _k_r_-;_-* &quot;-&quot;??\ _k_r_-;_-@_-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0"/>
      <color indexed="20"/>
      <name val="Verdana"/>
      <family val="2"/>
    </font>
    <font>
      <b/>
      <sz val="9"/>
      <color indexed="20"/>
      <name val="Verdana"/>
      <family val="2"/>
    </font>
    <font>
      <sz val="10"/>
      <color indexed="20"/>
      <name val="Verdana"/>
      <family val="2"/>
    </font>
    <font>
      <b/>
      <sz val="9"/>
      <name val="Verdana"/>
      <family val="2"/>
    </font>
    <font>
      <i/>
      <sz val="10"/>
      <color indexed="20"/>
      <name val="Verdana"/>
      <family val="2"/>
    </font>
    <font>
      <sz val="9"/>
      <color indexed="20"/>
      <name val="Verdana"/>
      <family val="2"/>
    </font>
    <font>
      <sz val="9"/>
      <name val="Verdana"/>
      <family val="2"/>
    </font>
    <font>
      <sz val="2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165" fontId="3" fillId="2" borderId="1" xfId="15" applyNumberFormat="1" applyFont="1" applyFill="1" applyBorder="1" applyAlignment="1">
      <alignment/>
    </xf>
    <xf numFmtId="0" fontId="0" fillId="2" borderId="0" xfId="0" applyFill="1" applyAlignment="1">
      <alignment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5" fontId="0" fillId="2" borderId="1" xfId="15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15" applyNumberFormat="1" applyFill="1" applyAlignment="1">
      <alignment/>
    </xf>
    <xf numFmtId="0" fontId="2" fillId="2" borderId="0" xfId="0" applyFont="1" applyFill="1" applyAlignment="1">
      <alignment/>
    </xf>
    <xf numFmtId="16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165" fontId="0" fillId="2" borderId="1" xfId="15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165" fontId="0" fillId="2" borderId="3" xfId="15" applyNumberFormat="1" applyFill="1" applyBorder="1" applyAlignment="1">
      <alignment/>
    </xf>
    <xf numFmtId="165" fontId="0" fillId="2" borderId="2" xfId="15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15" applyNumberFormat="1" applyFill="1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165" fontId="7" fillId="2" borderId="0" xfId="15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" fontId="7" fillId="2" borderId="0" xfId="15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14" fontId="5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0" borderId="10" xfId="15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9" fillId="0" borderId="2" xfId="15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6" fontId="9" fillId="0" borderId="2" xfId="15" applyNumberFormat="1" applyFont="1" applyBorder="1" applyAlignment="1">
      <alignment horizontal="center"/>
    </xf>
    <xf numFmtId="1" fontId="9" fillId="0" borderId="15" xfId="15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21" xfId="15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2" xfId="15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6" fontId="7" fillId="0" borderId="2" xfId="15" applyNumberFormat="1" applyFont="1" applyBorder="1" applyAlignment="1">
      <alignment horizontal="center"/>
    </xf>
    <xf numFmtId="1" fontId="7" fillId="0" borderId="21" xfId="15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7" fillId="0" borderId="3" xfId="15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6" fontId="7" fillId="0" borderId="3" xfId="15" applyNumberFormat="1" applyFont="1" applyBorder="1" applyAlignment="1">
      <alignment horizontal="center"/>
    </xf>
    <xf numFmtId="1" fontId="7" fillId="0" borderId="27" xfId="15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65" fontId="7" fillId="0" borderId="39" xfId="15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66" fontId="9" fillId="0" borderId="40" xfId="15" applyNumberFormat="1" applyFont="1" applyBorder="1" applyAlignment="1">
      <alignment horizontal="center"/>
    </xf>
    <xf numFmtId="166" fontId="7" fillId="0" borderId="40" xfId="15" applyNumberFormat="1" applyFont="1" applyBorder="1" applyAlignment="1">
      <alignment horizontal="center"/>
    </xf>
    <xf numFmtId="1" fontId="7" fillId="0" borderId="36" xfId="15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5" fontId="7" fillId="2" borderId="9" xfId="15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5" fontId="7" fillId="2" borderId="0" xfId="15" applyNumberFormat="1" applyFont="1" applyFill="1" applyBorder="1" applyAlignment="1">
      <alignment horizontal="center"/>
    </xf>
    <xf numFmtId="1" fontId="7" fillId="2" borderId="0" xfId="15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6" fillId="2" borderId="0" xfId="0" applyNumberFormat="1" applyFont="1" applyFill="1" applyAlignment="1">
      <alignment/>
    </xf>
    <xf numFmtId="1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15" applyNumberFormat="1" applyFont="1" applyAlignment="1">
      <alignment horizontal="center"/>
    </xf>
    <xf numFmtId="1" fontId="7" fillId="0" borderId="0" xfId="15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165" fontId="7" fillId="2" borderId="6" xfId="15" applyNumberFormat="1" applyFont="1" applyFill="1" applyBorder="1" applyAlignment="1">
      <alignment horizontal="center"/>
    </xf>
    <xf numFmtId="165" fontId="7" fillId="2" borderId="9" xfId="15" applyNumberFormat="1" applyFont="1" applyFill="1" applyBorder="1" applyAlignment="1">
      <alignment horizontal="center"/>
    </xf>
    <xf numFmtId="165" fontId="7" fillId="2" borderId="49" xfId="15" applyNumberFormat="1" applyFont="1" applyFill="1" applyBorder="1" applyAlignment="1">
      <alignment horizontal="center"/>
    </xf>
    <xf numFmtId="167" fontId="6" fillId="2" borderId="0" xfId="15" applyNumberFormat="1" applyFont="1" applyFill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7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7109375" style="172" customWidth="1"/>
    <col min="2" max="2" width="3.7109375" style="172" hidden="1" customWidth="1"/>
    <col min="3" max="3" width="21.28125" style="172" customWidth="1"/>
    <col min="4" max="4" width="5.00390625" style="172" hidden="1" customWidth="1"/>
    <col min="5" max="5" width="5.421875" style="172" customWidth="1"/>
    <col min="6" max="6" width="5.140625" style="172" hidden="1" customWidth="1"/>
    <col min="7" max="7" width="4.421875" style="172" bestFit="1" customWidth="1"/>
    <col min="8" max="8" width="5.421875" style="172" customWidth="1"/>
    <col min="9" max="9" width="5.140625" style="172" hidden="1" customWidth="1"/>
    <col min="10" max="10" width="4.421875" style="172" bestFit="1" customWidth="1"/>
    <col min="11" max="11" width="5.421875" style="172" customWidth="1"/>
    <col min="12" max="12" width="5.140625" style="172" hidden="1" customWidth="1"/>
    <col min="13" max="13" width="4.421875" style="172" bestFit="1" customWidth="1"/>
    <col min="14" max="14" width="5.421875" style="172" customWidth="1"/>
    <col min="15" max="15" width="5.140625" style="172" hidden="1" customWidth="1"/>
    <col min="16" max="16" width="4.421875" style="172" bestFit="1" customWidth="1"/>
    <col min="17" max="17" width="5.421875" style="172" customWidth="1"/>
    <col min="18" max="18" width="5.140625" style="172" hidden="1" customWidth="1"/>
    <col min="19" max="19" width="4.421875" style="172" bestFit="1" customWidth="1"/>
    <col min="20" max="20" width="5.421875" style="172" customWidth="1"/>
    <col min="21" max="21" width="5.140625" style="172" hidden="1" customWidth="1"/>
    <col min="22" max="22" width="5.7109375" style="172" bestFit="1" customWidth="1"/>
    <col min="23" max="23" width="8.57421875" style="172" hidden="1" customWidth="1"/>
    <col min="24" max="24" width="8.140625" style="172" customWidth="1"/>
    <col min="25" max="25" width="12.7109375" style="176" customWidth="1"/>
    <col min="26" max="26" width="6.7109375" style="175" bestFit="1" customWidth="1"/>
    <col min="27" max="27" width="9.28125" style="175" customWidth="1"/>
    <col min="28" max="28" width="6.8515625" style="175" hidden="1" customWidth="1"/>
    <col min="29" max="29" width="9.8515625" style="176" customWidth="1"/>
    <col min="30" max="30" width="7.7109375" style="177" customWidth="1"/>
    <col min="31" max="31" width="4.421875" style="41" bestFit="1" customWidth="1"/>
    <col min="32" max="35" width="9.140625" style="41" customWidth="1"/>
    <col min="36" max="37" width="0" style="41" hidden="1" customWidth="1"/>
    <col min="38" max="16384" width="9.140625" style="41" customWidth="1"/>
  </cols>
  <sheetData>
    <row r="1" spans="1:45" ht="24.75">
      <c r="A1" s="33"/>
      <c r="B1" s="33"/>
      <c r="C1" s="34" t="s">
        <v>57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3"/>
      <c r="T1" s="33"/>
      <c r="U1" s="35"/>
      <c r="V1" s="36" t="s">
        <v>58</v>
      </c>
      <c r="W1" s="33"/>
      <c r="X1" s="187"/>
      <c r="Y1" s="192">
        <f>AJ56</f>
        <v>134</v>
      </c>
      <c r="Z1" s="192"/>
      <c r="AA1" s="38"/>
      <c r="AB1" s="38"/>
      <c r="AC1" s="37"/>
      <c r="AD1" s="39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</row>
    <row r="2" spans="1:45" ht="24.75">
      <c r="A2" s="33"/>
      <c r="B2" s="33"/>
      <c r="C2" s="42">
        <v>39571</v>
      </c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3"/>
      <c r="T2" s="33"/>
      <c r="U2" s="35"/>
      <c r="V2" s="36" t="s">
        <v>59</v>
      </c>
      <c r="W2" s="33"/>
      <c r="X2" s="187"/>
      <c r="Y2" s="192">
        <f>AK56</f>
        <v>154</v>
      </c>
      <c r="Z2" s="192"/>
      <c r="AA2" s="38"/>
      <c r="AB2" s="38"/>
      <c r="AC2" s="37"/>
      <c r="AD2" s="39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</row>
    <row r="3" spans="1:45" ht="13.5" customHeight="1" thickBot="1">
      <c r="A3" s="33"/>
      <c r="B3" s="18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193" t="s">
        <v>74</v>
      </c>
      <c r="AB3" s="194"/>
      <c r="AC3" s="194"/>
      <c r="AD3" s="195"/>
      <c r="AE3" s="40"/>
      <c r="AF3" s="40"/>
      <c r="AG3" s="40"/>
      <c r="AH3" s="40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s="55" customFormat="1" ht="13.5" thickBot="1">
      <c r="A4" s="47"/>
      <c r="B4" s="86"/>
      <c r="C4" s="44" t="s">
        <v>43</v>
      </c>
      <c r="D4" s="45" t="s">
        <v>60</v>
      </c>
      <c r="E4" s="46">
        <v>1</v>
      </c>
      <c r="F4" s="47" t="s">
        <v>61</v>
      </c>
      <c r="G4" s="48" t="s">
        <v>78</v>
      </c>
      <c r="H4" s="49">
        <v>2</v>
      </c>
      <c r="I4" s="47" t="s">
        <v>62</v>
      </c>
      <c r="J4" s="48" t="s">
        <v>78</v>
      </c>
      <c r="K4" s="49">
        <v>3</v>
      </c>
      <c r="L4" s="47" t="s">
        <v>63</v>
      </c>
      <c r="M4" s="48" t="s">
        <v>78</v>
      </c>
      <c r="N4" s="49">
        <v>4</v>
      </c>
      <c r="O4" s="47" t="s">
        <v>64</v>
      </c>
      <c r="P4" s="48" t="s">
        <v>78</v>
      </c>
      <c r="Q4" s="49">
        <v>5</v>
      </c>
      <c r="R4" s="47" t="s">
        <v>65</v>
      </c>
      <c r="S4" s="48" t="s">
        <v>78</v>
      </c>
      <c r="T4" s="49">
        <v>6</v>
      </c>
      <c r="U4" s="47" t="s">
        <v>66</v>
      </c>
      <c r="V4" s="50" t="s">
        <v>78</v>
      </c>
      <c r="W4" s="47" t="s">
        <v>67</v>
      </c>
      <c r="X4" s="51" t="s">
        <v>44</v>
      </c>
      <c r="Y4" s="52" t="s">
        <v>68</v>
      </c>
      <c r="Z4" s="53" t="s">
        <v>69</v>
      </c>
      <c r="AA4" s="146" t="s">
        <v>44</v>
      </c>
      <c r="AB4" s="151" t="s">
        <v>70</v>
      </c>
      <c r="AC4" s="133" t="s">
        <v>68</v>
      </c>
      <c r="AD4" s="152" t="s">
        <v>69</v>
      </c>
      <c r="AE4" s="54"/>
      <c r="AF4" s="54"/>
      <c r="AG4" s="54"/>
      <c r="AH4" s="54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ht="12.75">
      <c r="A5" s="188">
        <v>1</v>
      </c>
      <c r="B5" s="178" t="s">
        <v>76</v>
      </c>
      <c r="C5" s="186" t="s">
        <v>28</v>
      </c>
      <c r="D5" s="57">
        <v>29</v>
      </c>
      <c r="E5" s="58">
        <v>200</v>
      </c>
      <c r="F5" s="59"/>
      <c r="G5" s="60">
        <v>2</v>
      </c>
      <c r="H5" s="61">
        <v>183</v>
      </c>
      <c r="I5" s="59"/>
      <c r="J5" s="60">
        <v>0</v>
      </c>
      <c r="K5" s="61">
        <v>174</v>
      </c>
      <c r="L5" s="59"/>
      <c r="M5" s="60">
        <v>0</v>
      </c>
      <c r="N5" s="61">
        <v>194</v>
      </c>
      <c r="O5" s="59"/>
      <c r="P5" s="60">
        <v>2</v>
      </c>
      <c r="Q5" s="61">
        <v>199</v>
      </c>
      <c r="R5" s="59"/>
      <c r="S5" s="60">
        <v>2</v>
      </c>
      <c r="T5" s="61">
        <v>246</v>
      </c>
      <c r="U5" s="59"/>
      <c r="V5" s="62">
        <v>2</v>
      </c>
      <c r="W5" s="63">
        <f>F5+I5+L5+O5+R5+U5</f>
        <v>0</v>
      </c>
      <c r="X5" s="64">
        <f>E5+H5+K5+N5+Q5+T5</f>
        <v>1196</v>
      </c>
      <c r="Y5" s="65">
        <f aca="true" t="shared" si="0" ref="Y5:Y27">AVERAGE(E5,H5,K5,N5,Q5,T5)</f>
        <v>199.33333333333334</v>
      </c>
      <c r="Z5" s="66">
        <f>V5+S5+P5+M5+J5+G5</f>
        <v>8</v>
      </c>
      <c r="AA5" s="63">
        <f aca="true" t="shared" si="1" ref="AA5:AA10">X5+X43</f>
        <v>2319</v>
      </c>
      <c r="AB5" s="67" t="e">
        <f aca="true" t="shared" si="2" ref="AB5:AB10">AVERAGE(F5,I5,L5,O5,R5,U5,F43,I43,L43,O43,R43,U43)</f>
        <v>#DIV/0!</v>
      </c>
      <c r="AC5" s="67">
        <f aca="true" t="shared" si="3" ref="AC5:AC10">AVERAGE(E5,H5,K5,N5,Q5,T5,E43,H43,K43,N43,Q43,T43)</f>
        <v>193.25</v>
      </c>
      <c r="AD5" s="68">
        <f aca="true" t="shared" si="4" ref="AD5:AD10">Z5+Z43</f>
        <v>16</v>
      </c>
      <c r="AE5" s="40"/>
      <c r="AF5" s="40"/>
      <c r="AG5" s="40"/>
      <c r="AH5" s="40"/>
      <c r="AI5" s="40"/>
      <c r="AJ5" s="10">
        <f>IF(B5="A",Z5,0)</f>
        <v>8</v>
      </c>
      <c r="AK5" s="10">
        <f>IF(B5="B",Z5,0)</f>
        <v>0</v>
      </c>
      <c r="AL5" s="40"/>
      <c r="AM5" s="40"/>
      <c r="AN5" s="40"/>
      <c r="AO5" s="40"/>
      <c r="AP5" s="40"/>
      <c r="AQ5" s="40"/>
      <c r="AR5" s="40"/>
      <c r="AS5" s="40"/>
    </row>
    <row r="6" spans="1:45" ht="12.75">
      <c r="A6" s="56">
        <v>2</v>
      </c>
      <c r="B6" s="179" t="s">
        <v>76</v>
      </c>
      <c r="C6" s="69" t="s">
        <v>26</v>
      </c>
      <c r="D6" s="70">
        <v>27</v>
      </c>
      <c r="E6" s="71">
        <v>175</v>
      </c>
      <c r="F6" s="72"/>
      <c r="G6" s="73">
        <v>0</v>
      </c>
      <c r="H6" s="74">
        <v>160</v>
      </c>
      <c r="I6" s="72"/>
      <c r="J6" s="73">
        <v>0</v>
      </c>
      <c r="K6" s="74">
        <v>139</v>
      </c>
      <c r="L6" s="72"/>
      <c r="M6" s="73">
        <v>0</v>
      </c>
      <c r="N6" s="74">
        <v>139</v>
      </c>
      <c r="O6" s="72"/>
      <c r="P6" s="73">
        <v>0</v>
      </c>
      <c r="Q6" s="74">
        <v>170</v>
      </c>
      <c r="R6" s="72"/>
      <c r="S6" s="73">
        <v>2</v>
      </c>
      <c r="T6" s="74">
        <v>176</v>
      </c>
      <c r="U6" s="72"/>
      <c r="V6" s="75">
        <v>0</v>
      </c>
      <c r="W6" s="63">
        <f aca="true" t="shared" si="5" ref="W6:W28">F6+I6+L6+O6+R6+U6</f>
        <v>0</v>
      </c>
      <c r="X6" s="64">
        <f aca="true" t="shared" si="6" ref="X6:X28">E6+H6+K6+N6+Q6+T6</f>
        <v>959</v>
      </c>
      <c r="Y6" s="65">
        <f t="shared" si="0"/>
        <v>159.83333333333334</v>
      </c>
      <c r="Z6" s="76">
        <f aca="true" t="shared" si="7" ref="Z6:Z28">V6+S6+P6+M6+J6+G6</f>
        <v>2</v>
      </c>
      <c r="AA6" s="77">
        <f t="shared" si="1"/>
        <v>1932</v>
      </c>
      <c r="AB6" s="67" t="e">
        <f t="shared" si="2"/>
        <v>#DIV/0!</v>
      </c>
      <c r="AC6" s="67">
        <f t="shared" si="3"/>
        <v>161</v>
      </c>
      <c r="AD6" s="78">
        <f t="shared" si="4"/>
        <v>4</v>
      </c>
      <c r="AE6" s="40"/>
      <c r="AF6" s="40"/>
      <c r="AG6" s="40"/>
      <c r="AH6" s="40"/>
      <c r="AI6" s="40"/>
      <c r="AJ6" s="10">
        <f aca="true" t="shared" si="8" ref="AJ6:AJ28">IF(B6="A",Z6,0)</f>
        <v>2</v>
      </c>
      <c r="AK6" s="10">
        <f aca="true" t="shared" si="9" ref="AK6:AK28">IF(B6="B",Z6,0)</f>
        <v>0</v>
      </c>
      <c r="AL6" s="40"/>
      <c r="AM6" s="40"/>
      <c r="AN6" s="40"/>
      <c r="AO6" s="40"/>
      <c r="AP6" s="40"/>
      <c r="AQ6" s="40"/>
      <c r="AR6" s="40"/>
      <c r="AS6" s="40"/>
    </row>
    <row r="7" spans="1:45" ht="12.75">
      <c r="A7" s="56">
        <v>3</v>
      </c>
      <c r="B7" s="179" t="s">
        <v>76</v>
      </c>
      <c r="C7" s="69" t="s">
        <v>32</v>
      </c>
      <c r="D7" s="70">
        <v>30</v>
      </c>
      <c r="E7" s="71">
        <v>165</v>
      </c>
      <c r="F7" s="72"/>
      <c r="G7" s="73">
        <v>0</v>
      </c>
      <c r="H7" s="74">
        <v>142</v>
      </c>
      <c r="I7" s="72"/>
      <c r="J7" s="73">
        <v>0</v>
      </c>
      <c r="K7" s="74">
        <v>215</v>
      </c>
      <c r="L7" s="72"/>
      <c r="M7" s="73">
        <v>2</v>
      </c>
      <c r="N7" s="74">
        <v>225</v>
      </c>
      <c r="O7" s="72"/>
      <c r="P7" s="73">
        <v>2</v>
      </c>
      <c r="Q7" s="74">
        <v>208</v>
      </c>
      <c r="R7" s="72"/>
      <c r="S7" s="73">
        <v>0</v>
      </c>
      <c r="T7" s="74">
        <v>143</v>
      </c>
      <c r="U7" s="72"/>
      <c r="V7" s="75">
        <v>0</v>
      </c>
      <c r="W7" s="63">
        <f t="shared" si="5"/>
        <v>0</v>
      </c>
      <c r="X7" s="64">
        <f t="shared" si="6"/>
        <v>1098</v>
      </c>
      <c r="Y7" s="65">
        <f t="shared" si="0"/>
        <v>183</v>
      </c>
      <c r="Z7" s="76">
        <f t="shared" si="7"/>
        <v>4</v>
      </c>
      <c r="AA7" s="77">
        <f t="shared" si="1"/>
        <v>2241</v>
      </c>
      <c r="AB7" s="67" t="e">
        <f t="shared" si="2"/>
        <v>#DIV/0!</v>
      </c>
      <c r="AC7" s="67">
        <f t="shared" si="3"/>
        <v>186.75</v>
      </c>
      <c r="AD7" s="78">
        <f>Z7+Z45</f>
        <v>10</v>
      </c>
      <c r="AE7" s="40"/>
      <c r="AF7" s="40"/>
      <c r="AG7" s="40"/>
      <c r="AH7" s="40"/>
      <c r="AI7" s="40"/>
      <c r="AJ7" s="10">
        <f t="shared" si="8"/>
        <v>4</v>
      </c>
      <c r="AK7" s="10">
        <f t="shared" si="9"/>
        <v>0</v>
      </c>
      <c r="AL7" s="40"/>
      <c r="AM7" s="40"/>
      <c r="AN7" s="40"/>
      <c r="AO7" s="40"/>
      <c r="AP7" s="40"/>
      <c r="AQ7" s="40"/>
      <c r="AR7" s="40"/>
      <c r="AS7" s="40"/>
    </row>
    <row r="8" spans="1:45" ht="12.75">
      <c r="A8" s="56">
        <v>4</v>
      </c>
      <c r="B8" s="179" t="s">
        <v>76</v>
      </c>
      <c r="C8" s="69" t="s">
        <v>31</v>
      </c>
      <c r="D8" s="70">
        <v>38</v>
      </c>
      <c r="E8" s="71">
        <v>206</v>
      </c>
      <c r="F8" s="72"/>
      <c r="G8" s="73">
        <v>0</v>
      </c>
      <c r="H8" s="74">
        <v>163</v>
      </c>
      <c r="I8" s="72"/>
      <c r="J8" s="73">
        <v>2</v>
      </c>
      <c r="K8" s="74">
        <v>152</v>
      </c>
      <c r="L8" s="72"/>
      <c r="M8" s="73">
        <v>0</v>
      </c>
      <c r="N8" s="74">
        <v>210</v>
      </c>
      <c r="O8" s="72"/>
      <c r="P8" s="73">
        <v>0</v>
      </c>
      <c r="Q8" s="74">
        <v>248</v>
      </c>
      <c r="R8" s="72"/>
      <c r="S8" s="73">
        <v>2</v>
      </c>
      <c r="T8" s="74">
        <v>208</v>
      </c>
      <c r="U8" s="72"/>
      <c r="V8" s="75">
        <v>2</v>
      </c>
      <c r="W8" s="63">
        <f t="shared" si="5"/>
        <v>0</v>
      </c>
      <c r="X8" s="64">
        <f t="shared" si="6"/>
        <v>1187</v>
      </c>
      <c r="Y8" s="65">
        <f t="shared" si="0"/>
        <v>197.83333333333334</v>
      </c>
      <c r="Z8" s="76">
        <f t="shared" si="7"/>
        <v>6</v>
      </c>
      <c r="AA8" s="77">
        <f t="shared" si="1"/>
        <v>2210</v>
      </c>
      <c r="AB8" s="67" t="e">
        <f t="shared" si="2"/>
        <v>#DIV/0!</v>
      </c>
      <c r="AC8" s="67">
        <f>AVERAGE(E8,H8,K8,N8,Q8,T8,E46,H46,K46,N46,Q46,T46)</f>
        <v>184.16666666666666</v>
      </c>
      <c r="AD8" s="78">
        <f t="shared" si="4"/>
        <v>10</v>
      </c>
      <c r="AE8" s="40"/>
      <c r="AF8" s="40"/>
      <c r="AG8" s="40"/>
      <c r="AH8" s="40"/>
      <c r="AI8" s="40"/>
      <c r="AJ8" s="10">
        <f t="shared" si="8"/>
        <v>6</v>
      </c>
      <c r="AK8" s="10">
        <f t="shared" si="9"/>
        <v>0</v>
      </c>
      <c r="AL8" s="40"/>
      <c r="AM8" s="40"/>
      <c r="AN8" s="40"/>
      <c r="AO8" s="40"/>
      <c r="AP8" s="40"/>
      <c r="AQ8" s="40"/>
      <c r="AR8" s="40"/>
      <c r="AS8" s="40"/>
    </row>
    <row r="9" spans="1:45" ht="12.75">
      <c r="A9" s="56">
        <v>5</v>
      </c>
      <c r="B9" s="179" t="s">
        <v>76</v>
      </c>
      <c r="C9" s="69" t="s">
        <v>23</v>
      </c>
      <c r="D9" s="70">
        <v>46</v>
      </c>
      <c r="E9" s="71">
        <v>170</v>
      </c>
      <c r="F9" s="72"/>
      <c r="G9" s="73">
        <v>2</v>
      </c>
      <c r="H9" s="74">
        <v>233</v>
      </c>
      <c r="I9" s="72"/>
      <c r="J9" s="73">
        <v>2</v>
      </c>
      <c r="K9" s="74">
        <v>180</v>
      </c>
      <c r="L9" s="72"/>
      <c r="M9" s="73">
        <v>0</v>
      </c>
      <c r="N9" s="74">
        <v>165</v>
      </c>
      <c r="O9" s="72"/>
      <c r="P9" s="73">
        <v>0</v>
      </c>
      <c r="Q9" s="74">
        <v>182</v>
      </c>
      <c r="R9" s="72"/>
      <c r="S9" s="73">
        <v>2</v>
      </c>
      <c r="T9" s="74">
        <v>188</v>
      </c>
      <c r="U9" s="72"/>
      <c r="V9" s="75">
        <v>0</v>
      </c>
      <c r="W9" s="63">
        <f t="shared" si="5"/>
        <v>0</v>
      </c>
      <c r="X9" s="64">
        <f t="shared" si="6"/>
        <v>1118</v>
      </c>
      <c r="Y9" s="65">
        <f t="shared" si="0"/>
        <v>186.33333333333334</v>
      </c>
      <c r="Z9" s="76">
        <f t="shared" si="7"/>
        <v>6</v>
      </c>
      <c r="AA9" s="77">
        <f t="shared" si="1"/>
        <v>2096</v>
      </c>
      <c r="AB9" s="67" t="e">
        <f t="shared" si="2"/>
        <v>#DIV/0!</v>
      </c>
      <c r="AC9" s="67">
        <f t="shared" si="3"/>
        <v>174.66666666666666</v>
      </c>
      <c r="AD9" s="78">
        <f t="shared" si="4"/>
        <v>10</v>
      </c>
      <c r="AE9" s="40"/>
      <c r="AF9" s="40"/>
      <c r="AG9" s="40"/>
      <c r="AH9" s="40"/>
      <c r="AI9" s="40"/>
      <c r="AJ9" s="10">
        <f t="shared" si="8"/>
        <v>6</v>
      </c>
      <c r="AK9" s="10">
        <f t="shared" si="9"/>
        <v>0</v>
      </c>
      <c r="AL9" s="40"/>
      <c r="AM9" s="40"/>
      <c r="AN9" s="40"/>
      <c r="AO9" s="40"/>
      <c r="AP9" s="40"/>
      <c r="AQ9" s="40"/>
      <c r="AR9" s="40"/>
      <c r="AS9" s="40"/>
    </row>
    <row r="10" spans="1:45" ht="12.75">
      <c r="A10" s="56">
        <v>6</v>
      </c>
      <c r="B10" s="179" t="s">
        <v>76</v>
      </c>
      <c r="C10" s="69" t="s">
        <v>21</v>
      </c>
      <c r="D10" s="70">
        <v>47</v>
      </c>
      <c r="E10" s="71">
        <v>170</v>
      </c>
      <c r="F10" s="72"/>
      <c r="G10" s="73">
        <v>0</v>
      </c>
      <c r="H10" s="74">
        <v>199</v>
      </c>
      <c r="I10" s="72"/>
      <c r="J10" s="73">
        <v>2</v>
      </c>
      <c r="K10" s="74">
        <v>202</v>
      </c>
      <c r="L10" s="72"/>
      <c r="M10" s="73">
        <v>0</v>
      </c>
      <c r="N10" s="74">
        <v>159</v>
      </c>
      <c r="O10" s="72"/>
      <c r="P10" s="73">
        <v>0</v>
      </c>
      <c r="Q10" s="74">
        <v>208</v>
      </c>
      <c r="R10" s="72"/>
      <c r="S10" s="73">
        <v>2</v>
      </c>
      <c r="T10" s="74">
        <v>197</v>
      </c>
      <c r="U10" s="72"/>
      <c r="V10" s="75">
        <v>2</v>
      </c>
      <c r="W10" s="63">
        <f t="shared" si="5"/>
        <v>0</v>
      </c>
      <c r="X10" s="64">
        <f t="shared" si="6"/>
        <v>1135</v>
      </c>
      <c r="Y10" s="65">
        <f t="shared" si="0"/>
        <v>189.16666666666666</v>
      </c>
      <c r="Z10" s="76">
        <f t="shared" si="7"/>
        <v>6</v>
      </c>
      <c r="AA10" s="77">
        <f t="shared" si="1"/>
        <v>2148</v>
      </c>
      <c r="AB10" s="67" t="e">
        <f t="shared" si="2"/>
        <v>#DIV/0!</v>
      </c>
      <c r="AC10" s="67">
        <f t="shared" si="3"/>
        <v>179</v>
      </c>
      <c r="AD10" s="78">
        <f t="shared" si="4"/>
        <v>10</v>
      </c>
      <c r="AE10" s="40"/>
      <c r="AF10" s="40"/>
      <c r="AG10" s="40"/>
      <c r="AH10" s="40"/>
      <c r="AI10" s="40"/>
      <c r="AJ10" s="10">
        <f t="shared" si="8"/>
        <v>6</v>
      </c>
      <c r="AK10" s="10">
        <f t="shared" si="9"/>
        <v>0</v>
      </c>
      <c r="AL10" s="40"/>
      <c r="AM10" s="40"/>
      <c r="AN10" s="40"/>
      <c r="AO10" s="40"/>
      <c r="AP10" s="40"/>
      <c r="AQ10" s="40"/>
      <c r="AR10" s="40"/>
      <c r="AS10" s="40"/>
    </row>
    <row r="11" spans="1:45" ht="12.75">
      <c r="A11" s="56">
        <v>7</v>
      </c>
      <c r="B11" s="179" t="s">
        <v>77</v>
      </c>
      <c r="C11" s="79" t="s">
        <v>71</v>
      </c>
      <c r="D11" s="80"/>
      <c r="E11" s="81">
        <v>213</v>
      </c>
      <c r="F11" s="82"/>
      <c r="G11" s="83">
        <v>2</v>
      </c>
      <c r="H11" s="84">
        <v>200</v>
      </c>
      <c r="I11" s="82"/>
      <c r="J11" s="83">
        <v>2</v>
      </c>
      <c r="K11" s="84">
        <v>202</v>
      </c>
      <c r="L11" s="82"/>
      <c r="M11" s="83">
        <v>2</v>
      </c>
      <c r="N11" s="84">
        <v>250</v>
      </c>
      <c r="O11" s="82"/>
      <c r="P11" s="83">
        <v>2</v>
      </c>
      <c r="Q11" s="84">
        <v>259</v>
      </c>
      <c r="R11" s="82"/>
      <c r="S11" s="83">
        <v>2</v>
      </c>
      <c r="T11" s="84">
        <v>227</v>
      </c>
      <c r="U11" s="82"/>
      <c r="V11" s="85">
        <v>2</v>
      </c>
      <c r="W11" s="63">
        <f t="shared" si="5"/>
        <v>0</v>
      </c>
      <c r="X11" s="86">
        <f t="shared" si="6"/>
        <v>1351</v>
      </c>
      <c r="Y11" s="87">
        <f t="shared" si="0"/>
        <v>225.16666666666666</v>
      </c>
      <c r="Z11" s="79">
        <f t="shared" si="7"/>
        <v>12</v>
      </c>
      <c r="AA11" s="88">
        <f aca="true" t="shared" si="10" ref="AA11:AA16">X11+X37</f>
        <v>2789</v>
      </c>
      <c r="AB11" s="67" t="e">
        <f aca="true" t="shared" si="11" ref="AB11:AB16">AVERAGE(F11,I11,L11,O11,R11,U11,F37,I37,L37,O37,R37,U37)</f>
        <v>#DIV/0!</v>
      </c>
      <c r="AC11" s="89">
        <f aca="true" t="shared" si="12" ref="AC11:AC16">AVERAGE(E11,H11,K11,N11,Q11,T11,E37,H37,K37,N37,Q37,T37)</f>
        <v>232.41666666666666</v>
      </c>
      <c r="AD11" s="90">
        <f aca="true" t="shared" si="13" ref="AD11:AD16">Z11+Z37</f>
        <v>22</v>
      </c>
      <c r="AE11" s="40"/>
      <c r="AF11" s="40"/>
      <c r="AG11" s="40"/>
      <c r="AH11" s="40"/>
      <c r="AI11" s="40"/>
      <c r="AJ11" s="10">
        <f t="shared" si="8"/>
        <v>0</v>
      </c>
      <c r="AK11" s="10">
        <f t="shared" si="9"/>
        <v>12</v>
      </c>
      <c r="AL11" s="40"/>
      <c r="AM11" s="40"/>
      <c r="AN11" s="40"/>
      <c r="AO11" s="40"/>
      <c r="AP11" s="40"/>
      <c r="AQ11" s="40"/>
      <c r="AR11" s="40"/>
      <c r="AS11" s="40"/>
    </row>
    <row r="12" spans="1:45" ht="12.75">
      <c r="A12" s="56">
        <v>8</v>
      </c>
      <c r="B12" s="180" t="s">
        <v>77</v>
      </c>
      <c r="C12" s="91" t="s">
        <v>83</v>
      </c>
      <c r="D12" s="80"/>
      <c r="E12" s="81">
        <v>216</v>
      </c>
      <c r="F12" s="82"/>
      <c r="G12" s="83">
        <v>2</v>
      </c>
      <c r="H12" s="84">
        <v>196</v>
      </c>
      <c r="I12" s="82"/>
      <c r="J12" s="83">
        <v>0</v>
      </c>
      <c r="K12" s="84">
        <v>184</v>
      </c>
      <c r="L12" s="82"/>
      <c r="M12" s="83">
        <v>2</v>
      </c>
      <c r="N12" s="84">
        <v>194</v>
      </c>
      <c r="O12" s="82"/>
      <c r="P12" s="83">
        <v>2</v>
      </c>
      <c r="Q12" s="84">
        <v>181</v>
      </c>
      <c r="R12" s="82"/>
      <c r="S12" s="83">
        <v>0</v>
      </c>
      <c r="T12" s="84">
        <v>189</v>
      </c>
      <c r="U12" s="82"/>
      <c r="V12" s="85">
        <v>2</v>
      </c>
      <c r="W12" s="63">
        <f t="shared" si="5"/>
        <v>0</v>
      </c>
      <c r="X12" s="86">
        <f t="shared" si="6"/>
        <v>1160</v>
      </c>
      <c r="Y12" s="87">
        <f t="shared" si="0"/>
        <v>193.33333333333334</v>
      </c>
      <c r="Z12" s="79">
        <f t="shared" si="7"/>
        <v>8</v>
      </c>
      <c r="AA12" s="88">
        <f t="shared" si="10"/>
        <v>2136</v>
      </c>
      <c r="AB12" s="67" t="e">
        <f t="shared" si="11"/>
        <v>#DIV/0!</v>
      </c>
      <c r="AC12" s="89">
        <f t="shared" si="12"/>
        <v>178</v>
      </c>
      <c r="AD12" s="90">
        <f t="shared" si="13"/>
        <v>12</v>
      </c>
      <c r="AE12" s="40"/>
      <c r="AF12" s="40"/>
      <c r="AG12" s="40"/>
      <c r="AH12" s="40"/>
      <c r="AI12" s="40"/>
      <c r="AJ12" s="10">
        <f t="shared" si="8"/>
        <v>0</v>
      </c>
      <c r="AK12" s="10">
        <f t="shared" si="9"/>
        <v>8</v>
      </c>
      <c r="AL12" s="40"/>
      <c r="AM12" s="40"/>
      <c r="AN12" s="40"/>
      <c r="AO12" s="40"/>
      <c r="AP12" s="40"/>
      <c r="AQ12" s="40"/>
      <c r="AR12" s="40"/>
      <c r="AS12" s="40"/>
    </row>
    <row r="13" spans="1:45" ht="12.75">
      <c r="A13" s="56">
        <v>9</v>
      </c>
      <c r="B13" s="179" t="s">
        <v>77</v>
      </c>
      <c r="C13" s="92" t="s">
        <v>82</v>
      </c>
      <c r="D13" s="80"/>
      <c r="E13" s="81">
        <v>166</v>
      </c>
      <c r="F13" s="82"/>
      <c r="G13" s="83">
        <v>0</v>
      </c>
      <c r="H13" s="84">
        <v>119</v>
      </c>
      <c r="I13" s="82"/>
      <c r="J13" s="83">
        <v>0</v>
      </c>
      <c r="K13" s="84">
        <v>138</v>
      </c>
      <c r="L13" s="82"/>
      <c r="M13" s="83">
        <v>0</v>
      </c>
      <c r="N13" s="84">
        <v>110</v>
      </c>
      <c r="O13" s="82"/>
      <c r="P13" s="83">
        <v>0</v>
      </c>
      <c r="Q13" s="84">
        <v>140</v>
      </c>
      <c r="R13" s="82"/>
      <c r="S13" s="83">
        <v>0</v>
      </c>
      <c r="T13" s="84">
        <v>150</v>
      </c>
      <c r="U13" s="82"/>
      <c r="V13" s="85">
        <v>0</v>
      </c>
      <c r="W13" s="63">
        <f t="shared" si="5"/>
        <v>0</v>
      </c>
      <c r="X13" s="86">
        <f t="shared" si="6"/>
        <v>823</v>
      </c>
      <c r="Y13" s="87">
        <f t="shared" si="0"/>
        <v>137.16666666666666</v>
      </c>
      <c r="Z13" s="79">
        <f t="shared" si="7"/>
        <v>0</v>
      </c>
      <c r="AA13" s="88">
        <f t="shared" si="10"/>
        <v>1629</v>
      </c>
      <c r="AB13" s="67" t="e">
        <f t="shared" si="11"/>
        <v>#DIV/0!</v>
      </c>
      <c r="AC13" s="89">
        <f t="shared" si="12"/>
        <v>135.75</v>
      </c>
      <c r="AD13" s="90">
        <f t="shared" si="13"/>
        <v>0</v>
      </c>
      <c r="AE13" s="40"/>
      <c r="AF13" s="40"/>
      <c r="AG13" s="40"/>
      <c r="AH13" s="40"/>
      <c r="AI13" s="40"/>
      <c r="AJ13" s="10">
        <f t="shared" si="8"/>
        <v>0</v>
      </c>
      <c r="AK13" s="10">
        <f t="shared" si="9"/>
        <v>0</v>
      </c>
      <c r="AL13" s="40"/>
      <c r="AM13" s="40"/>
      <c r="AN13" s="40"/>
      <c r="AO13" s="40"/>
      <c r="AP13" s="40"/>
      <c r="AQ13" s="40"/>
      <c r="AR13" s="40"/>
      <c r="AS13" s="40"/>
    </row>
    <row r="14" spans="1:45" ht="12.75">
      <c r="A14" s="56">
        <v>10</v>
      </c>
      <c r="B14" s="179" t="s">
        <v>77</v>
      </c>
      <c r="C14" s="92" t="s">
        <v>81</v>
      </c>
      <c r="D14" s="80"/>
      <c r="E14" s="81">
        <v>171</v>
      </c>
      <c r="F14" s="82"/>
      <c r="G14" s="83">
        <v>0</v>
      </c>
      <c r="H14" s="84">
        <v>183</v>
      </c>
      <c r="I14" s="82"/>
      <c r="J14" s="83">
        <v>2</v>
      </c>
      <c r="K14" s="84">
        <v>217</v>
      </c>
      <c r="L14" s="82"/>
      <c r="M14" s="83">
        <v>2</v>
      </c>
      <c r="N14" s="84">
        <v>170</v>
      </c>
      <c r="O14" s="82"/>
      <c r="P14" s="83">
        <v>0</v>
      </c>
      <c r="Q14" s="84">
        <v>187</v>
      </c>
      <c r="R14" s="82"/>
      <c r="S14" s="83">
        <v>0</v>
      </c>
      <c r="T14" s="84">
        <v>179</v>
      </c>
      <c r="U14" s="82"/>
      <c r="V14" s="85">
        <v>0</v>
      </c>
      <c r="W14" s="63">
        <f t="shared" si="5"/>
        <v>0</v>
      </c>
      <c r="X14" s="86">
        <f t="shared" si="6"/>
        <v>1107</v>
      </c>
      <c r="Y14" s="87">
        <f t="shared" si="0"/>
        <v>184.5</v>
      </c>
      <c r="Z14" s="79">
        <f t="shared" si="7"/>
        <v>4</v>
      </c>
      <c r="AA14" s="88">
        <f t="shared" si="10"/>
        <v>2258</v>
      </c>
      <c r="AB14" s="67" t="e">
        <f t="shared" si="11"/>
        <v>#DIV/0!</v>
      </c>
      <c r="AC14" s="89">
        <f t="shared" si="12"/>
        <v>188.16666666666666</v>
      </c>
      <c r="AD14" s="90">
        <f t="shared" si="13"/>
        <v>10</v>
      </c>
      <c r="AE14" s="40"/>
      <c r="AF14" s="40"/>
      <c r="AG14" s="40"/>
      <c r="AH14" s="40"/>
      <c r="AI14" s="40"/>
      <c r="AJ14" s="10">
        <f t="shared" si="8"/>
        <v>0</v>
      </c>
      <c r="AK14" s="10">
        <f t="shared" si="9"/>
        <v>4</v>
      </c>
      <c r="AL14" s="40"/>
      <c r="AM14" s="40"/>
      <c r="AN14" s="40"/>
      <c r="AO14" s="40"/>
      <c r="AP14" s="40"/>
      <c r="AQ14" s="40"/>
      <c r="AR14" s="40"/>
      <c r="AS14" s="40"/>
    </row>
    <row r="15" spans="1:45" ht="12.75">
      <c r="A15" s="56">
        <v>11</v>
      </c>
      <c r="B15" s="179" t="s">
        <v>77</v>
      </c>
      <c r="C15" s="92" t="s">
        <v>79</v>
      </c>
      <c r="D15" s="80"/>
      <c r="E15" s="81">
        <v>254</v>
      </c>
      <c r="F15" s="82"/>
      <c r="G15" s="83">
        <v>2</v>
      </c>
      <c r="H15" s="84">
        <v>247</v>
      </c>
      <c r="I15" s="82"/>
      <c r="J15" s="83">
        <v>2</v>
      </c>
      <c r="K15" s="84">
        <v>253</v>
      </c>
      <c r="L15" s="82"/>
      <c r="M15" s="83">
        <v>2</v>
      </c>
      <c r="N15" s="84">
        <v>203</v>
      </c>
      <c r="O15" s="82"/>
      <c r="P15" s="83">
        <v>2</v>
      </c>
      <c r="Q15" s="84">
        <v>173</v>
      </c>
      <c r="R15" s="82"/>
      <c r="S15" s="83">
        <v>0</v>
      </c>
      <c r="T15" s="84">
        <v>210</v>
      </c>
      <c r="U15" s="82"/>
      <c r="V15" s="85">
        <v>0</v>
      </c>
      <c r="W15" s="63">
        <f t="shared" si="5"/>
        <v>0</v>
      </c>
      <c r="X15" s="86">
        <f t="shared" si="6"/>
        <v>1340</v>
      </c>
      <c r="Y15" s="87">
        <f t="shared" si="0"/>
        <v>223.33333333333334</v>
      </c>
      <c r="Z15" s="79">
        <f t="shared" si="7"/>
        <v>8</v>
      </c>
      <c r="AA15" s="88">
        <f t="shared" si="10"/>
        <v>2436</v>
      </c>
      <c r="AB15" s="67" t="e">
        <f t="shared" si="11"/>
        <v>#DIV/0!</v>
      </c>
      <c r="AC15" s="89">
        <f t="shared" si="12"/>
        <v>203</v>
      </c>
      <c r="AD15" s="90">
        <f t="shared" si="13"/>
        <v>12</v>
      </c>
      <c r="AE15" s="40"/>
      <c r="AF15" s="40"/>
      <c r="AG15" s="40"/>
      <c r="AH15" s="40"/>
      <c r="AI15" s="40"/>
      <c r="AJ15" s="10">
        <f t="shared" si="8"/>
        <v>0</v>
      </c>
      <c r="AK15" s="10">
        <f t="shared" si="9"/>
        <v>8</v>
      </c>
      <c r="AL15" s="40"/>
      <c r="AM15" s="40"/>
      <c r="AN15" s="40"/>
      <c r="AO15" s="40"/>
      <c r="AP15" s="40"/>
      <c r="AQ15" s="40"/>
      <c r="AR15" s="40"/>
      <c r="AS15" s="40"/>
    </row>
    <row r="16" spans="1:45" ht="13.5" thickBot="1">
      <c r="A16" s="93">
        <f>A15+1</f>
        <v>12</v>
      </c>
      <c r="B16" s="181" t="s">
        <v>77</v>
      </c>
      <c r="C16" s="94" t="s">
        <v>80</v>
      </c>
      <c r="D16" s="95"/>
      <c r="E16" s="96">
        <v>185</v>
      </c>
      <c r="F16" s="97"/>
      <c r="G16" s="98">
        <v>2</v>
      </c>
      <c r="H16" s="99">
        <v>171</v>
      </c>
      <c r="I16" s="97"/>
      <c r="J16" s="98">
        <v>0</v>
      </c>
      <c r="K16" s="99">
        <v>201</v>
      </c>
      <c r="L16" s="97"/>
      <c r="M16" s="98">
        <v>2</v>
      </c>
      <c r="N16" s="99">
        <v>183</v>
      </c>
      <c r="O16" s="97"/>
      <c r="P16" s="98">
        <v>2</v>
      </c>
      <c r="Q16" s="99">
        <v>180</v>
      </c>
      <c r="R16" s="97"/>
      <c r="S16" s="98">
        <v>0</v>
      </c>
      <c r="T16" s="99">
        <v>201</v>
      </c>
      <c r="U16" s="97"/>
      <c r="V16" s="100">
        <v>2</v>
      </c>
      <c r="W16" s="101">
        <f t="shared" si="5"/>
        <v>0</v>
      </c>
      <c r="X16" s="102">
        <f t="shared" si="6"/>
        <v>1121</v>
      </c>
      <c r="Y16" s="103">
        <f t="shared" si="0"/>
        <v>186.83333333333334</v>
      </c>
      <c r="Z16" s="104">
        <f t="shared" si="7"/>
        <v>8</v>
      </c>
      <c r="AA16" s="105">
        <f t="shared" si="10"/>
        <v>2152</v>
      </c>
      <c r="AB16" s="67" t="e">
        <f t="shared" si="11"/>
        <v>#DIV/0!</v>
      </c>
      <c r="AC16" s="106">
        <f t="shared" si="12"/>
        <v>179.33333333333334</v>
      </c>
      <c r="AD16" s="107">
        <f t="shared" si="13"/>
        <v>12</v>
      </c>
      <c r="AE16" s="40"/>
      <c r="AF16" s="40"/>
      <c r="AG16" s="40"/>
      <c r="AH16" s="40"/>
      <c r="AI16" s="40"/>
      <c r="AJ16" s="10">
        <f t="shared" si="8"/>
        <v>0</v>
      </c>
      <c r="AK16" s="10">
        <f t="shared" si="9"/>
        <v>8</v>
      </c>
      <c r="AL16" s="40"/>
      <c r="AM16" s="40"/>
      <c r="AN16" s="40"/>
      <c r="AO16" s="40"/>
      <c r="AP16" s="40"/>
      <c r="AQ16" s="40"/>
      <c r="AR16" s="40"/>
      <c r="AS16" s="40"/>
    </row>
    <row r="17" spans="1:45" ht="12.75">
      <c r="A17" s="108">
        <f aca="true" t="shared" si="14" ref="A17:A27">A16+1</f>
        <v>13</v>
      </c>
      <c r="B17" s="178" t="s">
        <v>76</v>
      </c>
      <c r="C17" s="109" t="s">
        <v>3</v>
      </c>
      <c r="D17" s="110">
        <v>22</v>
      </c>
      <c r="E17" s="58">
        <v>192</v>
      </c>
      <c r="F17" s="111"/>
      <c r="G17" s="112">
        <v>2</v>
      </c>
      <c r="H17" s="113">
        <v>145</v>
      </c>
      <c r="I17" s="111"/>
      <c r="J17" s="112">
        <v>0</v>
      </c>
      <c r="K17" s="113">
        <v>181</v>
      </c>
      <c r="L17" s="111"/>
      <c r="M17" s="112">
        <v>0</v>
      </c>
      <c r="N17" s="113">
        <v>197</v>
      </c>
      <c r="O17" s="111"/>
      <c r="P17" s="112">
        <v>0</v>
      </c>
      <c r="Q17" s="113">
        <v>183</v>
      </c>
      <c r="R17" s="111"/>
      <c r="S17" s="112">
        <v>0</v>
      </c>
      <c r="T17" s="113">
        <v>160</v>
      </c>
      <c r="U17" s="111"/>
      <c r="V17" s="114">
        <v>0</v>
      </c>
      <c r="W17" s="63">
        <f t="shared" si="5"/>
        <v>0</v>
      </c>
      <c r="X17" s="64">
        <f t="shared" si="6"/>
        <v>1058</v>
      </c>
      <c r="Y17" s="65">
        <f t="shared" si="0"/>
        <v>176.33333333333334</v>
      </c>
      <c r="Z17" s="66">
        <f t="shared" si="7"/>
        <v>2</v>
      </c>
      <c r="AA17" s="63">
        <f aca="true" t="shared" si="15" ref="AA17:AA22">X17+X31</f>
        <v>2274</v>
      </c>
      <c r="AB17" s="67" t="e">
        <f aca="true" t="shared" si="16" ref="AB17:AB22">AVERAGE(F17,I17,L17,O17,R17,U17,F31,I31,L31,O31,R31,U31)</f>
        <v>#DIV/0!</v>
      </c>
      <c r="AC17" s="67">
        <f aca="true" t="shared" si="17" ref="AC17:AC22">AVERAGE(E17,H17,K17,N17,Q17,T17,E31,H31,K31,N31,Q31,T31)</f>
        <v>189.5</v>
      </c>
      <c r="AD17" s="68">
        <f aca="true" t="shared" si="18" ref="AD17:AD22">Z17+Z31</f>
        <v>14</v>
      </c>
      <c r="AE17" s="40"/>
      <c r="AF17" s="40"/>
      <c r="AG17" s="40"/>
      <c r="AH17" s="40"/>
      <c r="AI17" s="40"/>
      <c r="AJ17" s="10">
        <f t="shared" si="8"/>
        <v>2</v>
      </c>
      <c r="AK17" s="10">
        <f t="shared" si="9"/>
        <v>0</v>
      </c>
      <c r="AL17" s="40"/>
      <c r="AM17" s="40"/>
      <c r="AN17" s="40"/>
      <c r="AO17" s="40"/>
      <c r="AP17" s="40"/>
      <c r="AQ17" s="40"/>
      <c r="AR17" s="40"/>
      <c r="AS17" s="40"/>
    </row>
    <row r="18" spans="1:45" ht="12.75">
      <c r="A18" s="115">
        <f t="shared" si="14"/>
        <v>14</v>
      </c>
      <c r="B18" s="182" t="s">
        <v>76</v>
      </c>
      <c r="C18" s="116" t="s">
        <v>30</v>
      </c>
      <c r="D18" s="117">
        <v>27</v>
      </c>
      <c r="E18" s="118">
        <v>169</v>
      </c>
      <c r="F18" s="119"/>
      <c r="G18" s="120">
        <v>2</v>
      </c>
      <c r="H18" s="121">
        <v>202</v>
      </c>
      <c r="I18" s="119"/>
      <c r="J18" s="120">
        <v>0</v>
      </c>
      <c r="K18" s="121">
        <v>211</v>
      </c>
      <c r="L18" s="119"/>
      <c r="M18" s="120">
        <v>0</v>
      </c>
      <c r="N18" s="121">
        <v>167</v>
      </c>
      <c r="O18" s="119"/>
      <c r="P18" s="120">
        <v>0</v>
      </c>
      <c r="Q18" s="121">
        <v>187</v>
      </c>
      <c r="R18" s="119"/>
      <c r="S18" s="120">
        <v>2</v>
      </c>
      <c r="T18" s="121">
        <v>193</v>
      </c>
      <c r="U18" s="119"/>
      <c r="V18" s="122">
        <v>2</v>
      </c>
      <c r="W18" s="63">
        <f t="shared" si="5"/>
        <v>0</v>
      </c>
      <c r="X18" s="64">
        <f t="shared" si="6"/>
        <v>1129</v>
      </c>
      <c r="Y18" s="65">
        <f t="shared" si="0"/>
        <v>188.16666666666666</v>
      </c>
      <c r="Z18" s="76">
        <f t="shared" si="7"/>
        <v>6</v>
      </c>
      <c r="AA18" s="77">
        <f t="shared" si="15"/>
        <v>2175</v>
      </c>
      <c r="AB18" s="67" t="e">
        <f t="shared" si="16"/>
        <v>#DIV/0!</v>
      </c>
      <c r="AC18" s="67">
        <f t="shared" si="17"/>
        <v>181.25</v>
      </c>
      <c r="AD18" s="78">
        <f t="shared" si="18"/>
        <v>10</v>
      </c>
      <c r="AE18" s="40"/>
      <c r="AF18" s="40"/>
      <c r="AG18" s="40"/>
      <c r="AH18" s="40"/>
      <c r="AI18" s="40"/>
      <c r="AJ18" s="10">
        <f t="shared" si="8"/>
        <v>6</v>
      </c>
      <c r="AK18" s="10">
        <f t="shared" si="9"/>
        <v>0</v>
      </c>
      <c r="AL18" s="40"/>
      <c r="AM18" s="40"/>
      <c r="AN18" s="40"/>
      <c r="AO18" s="40"/>
      <c r="AP18" s="40"/>
      <c r="AQ18" s="40"/>
      <c r="AR18" s="40"/>
      <c r="AS18" s="40"/>
    </row>
    <row r="19" spans="1:45" ht="12.75">
      <c r="A19" s="115">
        <f t="shared" si="14"/>
        <v>15</v>
      </c>
      <c r="B19" s="182" t="s">
        <v>76</v>
      </c>
      <c r="C19" s="116" t="s">
        <v>9</v>
      </c>
      <c r="D19" s="117">
        <v>39</v>
      </c>
      <c r="E19" s="118">
        <v>138</v>
      </c>
      <c r="F19" s="119"/>
      <c r="G19" s="120">
        <v>0</v>
      </c>
      <c r="H19" s="121">
        <v>182</v>
      </c>
      <c r="I19" s="119"/>
      <c r="J19" s="120">
        <v>0</v>
      </c>
      <c r="K19" s="121">
        <v>190</v>
      </c>
      <c r="L19" s="119"/>
      <c r="M19" s="120">
        <v>2</v>
      </c>
      <c r="N19" s="121">
        <v>182</v>
      </c>
      <c r="O19" s="119"/>
      <c r="P19" s="120">
        <v>2</v>
      </c>
      <c r="Q19" s="121">
        <v>168</v>
      </c>
      <c r="R19" s="119"/>
      <c r="S19" s="120">
        <v>2</v>
      </c>
      <c r="T19" s="121">
        <v>176</v>
      </c>
      <c r="U19" s="119"/>
      <c r="V19" s="122">
        <v>0</v>
      </c>
      <c r="W19" s="63">
        <f t="shared" si="5"/>
        <v>0</v>
      </c>
      <c r="X19" s="64">
        <f t="shared" si="6"/>
        <v>1036</v>
      </c>
      <c r="Y19" s="65">
        <f t="shared" si="0"/>
        <v>172.66666666666666</v>
      </c>
      <c r="Z19" s="76">
        <f t="shared" si="7"/>
        <v>6</v>
      </c>
      <c r="AA19" s="77">
        <f t="shared" si="15"/>
        <v>2174</v>
      </c>
      <c r="AB19" s="67" t="e">
        <f t="shared" si="16"/>
        <v>#DIV/0!</v>
      </c>
      <c r="AC19" s="67">
        <f t="shared" si="17"/>
        <v>181.16666666666666</v>
      </c>
      <c r="AD19" s="78">
        <f t="shared" si="18"/>
        <v>12</v>
      </c>
      <c r="AE19" s="40"/>
      <c r="AF19" s="40"/>
      <c r="AG19" s="40"/>
      <c r="AH19" s="40"/>
      <c r="AI19" s="40"/>
      <c r="AJ19" s="10">
        <f t="shared" si="8"/>
        <v>6</v>
      </c>
      <c r="AK19" s="10">
        <f t="shared" si="9"/>
        <v>0</v>
      </c>
      <c r="AL19" s="40"/>
      <c r="AM19" s="40"/>
      <c r="AN19" s="40"/>
      <c r="AO19" s="40"/>
      <c r="AP19" s="40"/>
      <c r="AQ19" s="40"/>
      <c r="AR19" s="40"/>
      <c r="AS19" s="40"/>
    </row>
    <row r="20" spans="1:45" ht="12.75">
      <c r="A20" s="115">
        <f t="shared" si="14"/>
        <v>16</v>
      </c>
      <c r="B20" s="182" t="s">
        <v>76</v>
      </c>
      <c r="C20" s="116" t="s">
        <v>6</v>
      </c>
      <c r="D20" s="117">
        <v>38</v>
      </c>
      <c r="E20" s="118">
        <v>127</v>
      </c>
      <c r="F20" s="119"/>
      <c r="G20" s="120">
        <v>0</v>
      </c>
      <c r="H20" s="121">
        <v>198</v>
      </c>
      <c r="I20" s="119"/>
      <c r="J20" s="120">
        <v>2</v>
      </c>
      <c r="K20" s="121">
        <v>165</v>
      </c>
      <c r="L20" s="119"/>
      <c r="M20" s="120">
        <v>2</v>
      </c>
      <c r="N20" s="121">
        <v>169</v>
      </c>
      <c r="O20" s="119"/>
      <c r="P20" s="120">
        <v>0</v>
      </c>
      <c r="Q20" s="121">
        <v>175</v>
      </c>
      <c r="R20" s="119"/>
      <c r="S20" s="120">
        <v>0</v>
      </c>
      <c r="T20" s="121">
        <v>181</v>
      </c>
      <c r="U20" s="119"/>
      <c r="V20" s="122">
        <v>2</v>
      </c>
      <c r="W20" s="63">
        <f t="shared" si="5"/>
        <v>0</v>
      </c>
      <c r="X20" s="64">
        <f t="shared" si="6"/>
        <v>1015</v>
      </c>
      <c r="Y20" s="65">
        <f t="shared" si="0"/>
        <v>169.16666666666666</v>
      </c>
      <c r="Z20" s="76">
        <f t="shared" si="7"/>
        <v>6</v>
      </c>
      <c r="AA20" s="77">
        <f t="shared" si="15"/>
        <v>2084</v>
      </c>
      <c r="AB20" s="67" t="e">
        <f t="shared" si="16"/>
        <v>#DIV/0!</v>
      </c>
      <c r="AC20" s="67">
        <f t="shared" si="17"/>
        <v>173.66666666666666</v>
      </c>
      <c r="AD20" s="78">
        <f t="shared" si="18"/>
        <v>14</v>
      </c>
      <c r="AE20" s="40"/>
      <c r="AF20" s="40"/>
      <c r="AG20" s="40"/>
      <c r="AH20" s="40"/>
      <c r="AI20" s="40"/>
      <c r="AJ20" s="10">
        <f t="shared" si="8"/>
        <v>6</v>
      </c>
      <c r="AK20" s="10">
        <f t="shared" si="9"/>
        <v>0</v>
      </c>
      <c r="AL20" s="40"/>
      <c r="AM20" s="40"/>
      <c r="AN20" s="40"/>
      <c r="AO20" s="40"/>
      <c r="AP20" s="40"/>
      <c r="AQ20" s="40"/>
      <c r="AR20" s="40"/>
      <c r="AS20" s="40"/>
    </row>
    <row r="21" spans="1:45" ht="12.75">
      <c r="A21" s="115">
        <f t="shared" si="14"/>
        <v>17</v>
      </c>
      <c r="B21" s="182" t="s">
        <v>76</v>
      </c>
      <c r="C21" s="116" t="s">
        <v>15</v>
      </c>
      <c r="D21" s="117">
        <v>39</v>
      </c>
      <c r="E21" s="118">
        <v>159</v>
      </c>
      <c r="F21" s="119"/>
      <c r="G21" s="120">
        <v>0</v>
      </c>
      <c r="H21" s="121">
        <v>169</v>
      </c>
      <c r="I21" s="119"/>
      <c r="J21" s="120">
        <v>1</v>
      </c>
      <c r="K21" s="121">
        <v>167</v>
      </c>
      <c r="L21" s="119"/>
      <c r="M21" s="120">
        <v>2</v>
      </c>
      <c r="N21" s="121">
        <v>161</v>
      </c>
      <c r="O21" s="119"/>
      <c r="P21" s="120">
        <v>0</v>
      </c>
      <c r="Q21" s="121">
        <v>173</v>
      </c>
      <c r="R21" s="119"/>
      <c r="S21" s="120">
        <v>2</v>
      </c>
      <c r="T21" s="121">
        <v>194</v>
      </c>
      <c r="U21" s="119"/>
      <c r="V21" s="122">
        <v>0</v>
      </c>
      <c r="W21" s="63">
        <f t="shared" si="5"/>
        <v>0</v>
      </c>
      <c r="X21" s="64">
        <f t="shared" si="6"/>
        <v>1023</v>
      </c>
      <c r="Y21" s="65">
        <f t="shared" si="0"/>
        <v>170.5</v>
      </c>
      <c r="Z21" s="76">
        <f t="shared" si="7"/>
        <v>5</v>
      </c>
      <c r="AA21" s="77">
        <f t="shared" si="15"/>
        <v>2199</v>
      </c>
      <c r="AB21" s="67" t="e">
        <f t="shared" si="16"/>
        <v>#DIV/0!</v>
      </c>
      <c r="AC21" s="67">
        <f t="shared" si="17"/>
        <v>183.25</v>
      </c>
      <c r="AD21" s="78">
        <f t="shared" si="18"/>
        <v>15</v>
      </c>
      <c r="AE21" s="40"/>
      <c r="AF21" s="40"/>
      <c r="AG21" s="40"/>
      <c r="AH21" s="40"/>
      <c r="AI21" s="40"/>
      <c r="AJ21" s="10">
        <f t="shared" si="8"/>
        <v>5</v>
      </c>
      <c r="AK21" s="10">
        <f t="shared" si="9"/>
        <v>0</v>
      </c>
      <c r="AL21" s="40"/>
      <c r="AM21" s="40"/>
      <c r="AN21" s="40"/>
      <c r="AO21" s="40"/>
      <c r="AP21" s="40"/>
      <c r="AQ21" s="40"/>
      <c r="AR21" s="40"/>
      <c r="AS21" s="40"/>
    </row>
    <row r="22" spans="1:45" ht="12.75">
      <c r="A22" s="115">
        <f t="shared" si="14"/>
        <v>18</v>
      </c>
      <c r="B22" s="182" t="s">
        <v>76</v>
      </c>
      <c r="C22" s="116" t="s">
        <v>17</v>
      </c>
      <c r="D22" s="117">
        <v>48</v>
      </c>
      <c r="E22" s="118">
        <v>169</v>
      </c>
      <c r="F22" s="119"/>
      <c r="G22" s="120">
        <v>0</v>
      </c>
      <c r="H22" s="121">
        <v>170</v>
      </c>
      <c r="I22" s="119"/>
      <c r="J22" s="120">
        <v>0</v>
      </c>
      <c r="K22" s="121">
        <v>221</v>
      </c>
      <c r="L22" s="119"/>
      <c r="M22" s="120">
        <v>2</v>
      </c>
      <c r="N22" s="121">
        <v>172</v>
      </c>
      <c r="O22" s="119"/>
      <c r="P22" s="120">
        <v>1</v>
      </c>
      <c r="Q22" s="121">
        <v>181</v>
      </c>
      <c r="R22" s="119"/>
      <c r="S22" s="120">
        <v>0</v>
      </c>
      <c r="T22" s="121">
        <v>194</v>
      </c>
      <c r="U22" s="119"/>
      <c r="V22" s="122">
        <v>2</v>
      </c>
      <c r="W22" s="63">
        <f t="shared" si="5"/>
        <v>0</v>
      </c>
      <c r="X22" s="64">
        <f t="shared" si="6"/>
        <v>1107</v>
      </c>
      <c r="Y22" s="65">
        <f t="shared" si="0"/>
        <v>184.5</v>
      </c>
      <c r="Z22" s="76">
        <f t="shared" si="7"/>
        <v>5</v>
      </c>
      <c r="AA22" s="77">
        <f t="shared" si="15"/>
        <v>2161</v>
      </c>
      <c r="AB22" s="67" t="e">
        <f t="shared" si="16"/>
        <v>#DIV/0!</v>
      </c>
      <c r="AC22" s="67">
        <f t="shared" si="17"/>
        <v>180.08333333333334</v>
      </c>
      <c r="AD22" s="78">
        <f t="shared" si="18"/>
        <v>9</v>
      </c>
      <c r="AE22" s="40"/>
      <c r="AF22" s="40"/>
      <c r="AG22" s="40"/>
      <c r="AH22" s="40"/>
      <c r="AI22" s="40"/>
      <c r="AJ22" s="10">
        <f t="shared" si="8"/>
        <v>5</v>
      </c>
      <c r="AK22" s="10">
        <f t="shared" si="9"/>
        <v>0</v>
      </c>
      <c r="AL22" s="40"/>
      <c r="AM22" s="40"/>
      <c r="AN22" s="40"/>
      <c r="AO22" s="40"/>
      <c r="AP22" s="40"/>
      <c r="AQ22" s="40"/>
      <c r="AR22" s="40"/>
      <c r="AS22" s="40"/>
    </row>
    <row r="23" spans="1:45" ht="12.75">
      <c r="A23" s="115">
        <f t="shared" si="14"/>
        <v>19</v>
      </c>
      <c r="B23" s="182" t="s">
        <v>77</v>
      </c>
      <c r="C23" s="123" t="s">
        <v>87</v>
      </c>
      <c r="D23" s="124"/>
      <c r="E23" s="125">
        <v>176</v>
      </c>
      <c r="F23" s="126"/>
      <c r="G23" s="127">
        <v>2</v>
      </c>
      <c r="H23" s="128">
        <v>211</v>
      </c>
      <c r="I23" s="126"/>
      <c r="J23" s="127">
        <v>2</v>
      </c>
      <c r="K23" s="128">
        <v>188</v>
      </c>
      <c r="L23" s="126"/>
      <c r="M23" s="127">
        <v>0</v>
      </c>
      <c r="N23" s="128">
        <v>166</v>
      </c>
      <c r="O23" s="126"/>
      <c r="P23" s="127">
        <v>2</v>
      </c>
      <c r="Q23" s="128">
        <v>215</v>
      </c>
      <c r="R23" s="126"/>
      <c r="S23" s="127">
        <v>2</v>
      </c>
      <c r="T23" s="128">
        <v>192</v>
      </c>
      <c r="U23" s="126"/>
      <c r="V23" s="129">
        <v>0</v>
      </c>
      <c r="W23" s="63">
        <f t="shared" si="5"/>
        <v>0</v>
      </c>
      <c r="X23" s="86">
        <f t="shared" si="6"/>
        <v>1148</v>
      </c>
      <c r="Y23" s="87">
        <f t="shared" si="0"/>
        <v>191.33333333333334</v>
      </c>
      <c r="Z23" s="79">
        <f t="shared" si="7"/>
        <v>8</v>
      </c>
      <c r="AA23" s="88">
        <f aca="true" t="shared" si="19" ref="AA23:AA28">X23+X49</f>
        <v>2384</v>
      </c>
      <c r="AB23" s="67" t="e">
        <f aca="true" t="shared" si="20" ref="AB23:AB28">AVERAGE(F23,I23,L23,O23,R23,U23,F49,I49,L49,O49,R49,U49)</f>
        <v>#DIV/0!</v>
      </c>
      <c r="AC23" s="89">
        <f aca="true" t="shared" si="21" ref="AC23:AC28">AVERAGE(E23,H23,K23,N23,Q23,T23,E49,H49,K49,N49,Q49,T49)</f>
        <v>198.66666666666666</v>
      </c>
      <c r="AD23" s="90">
        <f aca="true" t="shared" si="22" ref="AD23:AD28">Z23+Z49</f>
        <v>18</v>
      </c>
      <c r="AE23" s="40"/>
      <c r="AF23" s="40"/>
      <c r="AG23" s="40"/>
      <c r="AH23" s="40"/>
      <c r="AI23" s="40"/>
      <c r="AJ23" s="10">
        <f t="shared" si="8"/>
        <v>0</v>
      </c>
      <c r="AK23" s="10">
        <f t="shared" si="9"/>
        <v>8</v>
      </c>
      <c r="AL23" s="40"/>
      <c r="AM23" s="40"/>
      <c r="AN23" s="40"/>
      <c r="AO23" s="40"/>
      <c r="AP23" s="40"/>
      <c r="AQ23" s="40"/>
      <c r="AR23" s="40"/>
      <c r="AS23" s="40"/>
    </row>
    <row r="24" spans="1:45" ht="12.75">
      <c r="A24" s="115">
        <f t="shared" si="14"/>
        <v>20</v>
      </c>
      <c r="B24" s="182" t="s">
        <v>77</v>
      </c>
      <c r="C24" s="123" t="s">
        <v>84</v>
      </c>
      <c r="D24" s="124"/>
      <c r="E24" s="125">
        <v>186</v>
      </c>
      <c r="F24" s="126"/>
      <c r="G24" s="127">
        <v>0</v>
      </c>
      <c r="H24" s="128">
        <v>202</v>
      </c>
      <c r="I24" s="126"/>
      <c r="J24" s="127">
        <v>2</v>
      </c>
      <c r="K24" s="128">
        <v>259</v>
      </c>
      <c r="L24" s="126"/>
      <c r="M24" s="127">
        <v>2</v>
      </c>
      <c r="N24" s="128">
        <v>195</v>
      </c>
      <c r="O24" s="126"/>
      <c r="P24" s="127">
        <v>2</v>
      </c>
      <c r="Q24" s="128">
        <v>215</v>
      </c>
      <c r="R24" s="126"/>
      <c r="S24" s="127">
        <v>2</v>
      </c>
      <c r="T24" s="128">
        <v>249</v>
      </c>
      <c r="U24" s="126"/>
      <c r="V24" s="129">
        <v>2</v>
      </c>
      <c r="W24" s="63">
        <f t="shared" si="5"/>
        <v>0</v>
      </c>
      <c r="X24" s="86">
        <f t="shared" si="6"/>
        <v>1306</v>
      </c>
      <c r="Y24" s="87">
        <f t="shared" si="0"/>
        <v>217.66666666666666</v>
      </c>
      <c r="Z24" s="79">
        <f t="shared" si="7"/>
        <v>10</v>
      </c>
      <c r="AA24" s="88">
        <f t="shared" si="19"/>
        <v>2680</v>
      </c>
      <c r="AB24" s="67" t="e">
        <f t="shared" si="20"/>
        <v>#DIV/0!</v>
      </c>
      <c r="AC24" s="89">
        <f t="shared" si="21"/>
        <v>223.33333333333334</v>
      </c>
      <c r="AD24" s="90">
        <f t="shared" si="22"/>
        <v>18</v>
      </c>
      <c r="AE24" s="40"/>
      <c r="AF24" s="40"/>
      <c r="AG24" s="40"/>
      <c r="AH24" s="40"/>
      <c r="AI24" s="40"/>
      <c r="AJ24" s="10">
        <f t="shared" si="8"/>
        <v>0</v>
      </c>
      <c r="AK24" s="10">
        <f t="shared" si="9"/>
        <v>10</v>
      </c>
      <c r="AL24" s="40"/>
      <c r="AM24" s="40"/>
      <c r="AN24" s="40"/>
      <c r="AO24" s="40"/>
      <c r="AP24" s="40"/>
      <c r="AQ24" s="40"/>
      <c r="AR24" s="40"/>
      <c r="AS24" s="40"/>
    </row>
    <row r="25" spans="1:45" ht="12.75">
      <c r="A25" s="115">
        <f t="shared" si="14"/>
        <v>21</v>
      </c>
      <c r="B25" s="182" t="s">
        <v>77</v>
      </c>
      <c r="C25" s="123" t="s">
        <v>73</v>
      </c>
      <c r="D25" s="124"/>
      <c r="E25" s="125">
        <v>147</v>
      </c>
      <c r="F25" s="126"/>
      <c r="G25" s="127">
        <v>2</v>
      </c>
      <c r="H25" s="128">
        <v>197</v>
      </c>
      <c r="I25" s="126"/>
      <c r="J25" s="127">
        <v>2</v>
      </c>
      <c r="K25" s="128">
        <v>200</v>
      </c>
      <c r="L25" s="126"/>
      <c r="M25" s="127">
        <v>2</v>
      </c>
      <c r="N25" s="128">
        <v>170</v>
      </c>
      <c r="O25" s="126"/>
      <c r="P25" s="127">
        <v>2</v>
      </c>
      <c r="Q25" s="128">
        <v>153</v>
      </c>
      <c r="R25" s="126"/>
      <c r="S25" s="127">
        <v>0</v>
      </c>
      <c r="T25" s="128">
        <v>188</v>
      </c>
      <c r="U25" s="126"/>
      <c r="V25" s="129">
        <v>2</v>
      </c>
      <c r="W25" s="63">
        <f t="shared" si="5"/>
        <v>0</v>
      </c>
      <c r="X25" s="86">
        <f t="shared" si="6"/>
        <v>1055</v>
      </c>
      <c r="Y25" s="87">
        <f t="shared" si="0"/>
        <v>175.83333333333334</v>
      </c>
      <c r="Z25" s="79">
        <f t="shared" si="7"/>
        <v>10</v>
      </c>
      <c r="AA25" s="88">
        <f t="shared" si="19"/>
        <v>2077</v>
      </c>
      <c r="AB25" s="67" t="e">
        <f t="shared" si="20"/>
        <v>#DIV/0!</v>
      </c>
      <c r="AC25" s="89">
        <f t="shared" si="21"/>
        <v>173.08333333333334</v>
      </c>
      <c r="AD25" s="90">
        <f t="shared" si="22"/>
        <v>16</v>
      </c>
      <c r="AE25" s="40"/>
      <c r="AF25" s="40"/>
      <c r="AG25" s="40"/>
      <c r="AH25" s="40"/>
      <c r="AI25" s="40"/>
      <c r="AJ25" s="10">
        <f t="shared" si="8"/>
        <v>0</v>
      </c>
      <c r="AK25" s="10">
        <f t="shared" si="9"/>
        <v>10</v>
      </c>
      <c r="AL25" s="40"/>
      <c r="AM25" s="40"/>
      <c r="AN25" s="40"/>
      <c r="AO25" s="40"/>
      <c r="AP25" s="40"/>
      <c r="AQ25" s="40"/>
      <c r="AR25" s="40"/>
      <c r="AS25" s="40"/>
    </row>
    <row r="26" spans="1:45" ht="12.75">
      <c r="A26" s="115">
        <f t="shared" si="14"/>
        <v>22</v>
      </c>
      <c r="B26" s="182" t="s">
        <v>77</v>
      </c>
      <c r="C26" s="123" t="s">
        <v>85</v>
      </c>
      <c r="D26" s="124"/>
      <c r="E26" s="125">
        <v>213</v>
      </c>
      <c r="F26" s="126"/>
      <c r="G26" s="127">
        <v>2</v>
      </c>
      <c r="H26" s="128">
        <v>152</v>
      </c>
      <c r="I26" s="126"/>
      <c r="J26" s="127">
        <v>0</v>
      </c>
      <c r="K26" s="128">
        <v>200</v>
      </c>
      <c r="L26" s="126"/>
      <c r="M26" s="127">
        <v>0</v>
      </c>
      <c r="N26" s="128">
        <v>138</v>
      </c>
      <c r="O26" s="126"/>
      <c r="P26" s="127">
        <v>0</v>
      </c>
      <c r="Q26" s="128">
        <v>171</v>
      </c>
      <c r="R26" s="126"/>
      <c r="S26" s="127">
        <v>0</v>
      </c>
      <c r="T26" s="128">
        <v>235</v>
      </c>
      <c r="U26" s="126"/>
      <c r="V26" s="129">
        <v>2</v>
      </c>
      <c r="W26" s="63">
        <f t="shared" si="5"/>
        <v>0</v>
      </c>
      <c r="X26" s="86">
        <f t="shared" si="6"/>
        <v>1109</v>
      </c>
      <c r="Y26" s="87">
        <f t="shared" si="0"/>
        <v>184.83333333333334</v>
      </c>
      <c r="Z26" s="79">
        <f t="shared" si="7"/>
        <v>4</v>
      </c>
      <c r="AA26" s="88">
        <f t="shared" si="19"/>
        <v>2003</v>
      </c>
      <c r="AB26" s="67" t="e">
        <f t="shared" si="20"/>
        <v>#DIV/0!</v>
      </c>
      <c r="AC26" s="89">
        <f t="shared" si="21"/>
        <v>166.91666666666666</v>
      </c>
      <c r="AD26" s="90">
        <f t="shared" si="22"/>
        <v>8</v>
      </c>
      <c r="AE26" s="40"/>
      <c r="AF26" s="40"/>
      <c r="AG26" s="40"/>
      <c r="AH26" s="40"/>
      <c r="AI26" s="40"/>
      <c r="AJ26" s="10">
        <f t="shared" si="8"/>
        <v>0</v>
      </c>
      <c r="AK26" s="10">
        <f t="shared" si="9"/>
        <v>4</v>
      </c>
      <c r="AL26" s="40"/>
      <c r="AM26" s="40"/>
      <c r="AN26" s="40"/>
      <c r="AO26" s="40"/>
      <c r="AP26" s="40"/>
      <c r="AQ26" s="40"/>
      <c r="AR26" s="40"/>
      <c r="AS26" s="40"/>
    </row>
    <row r="27" spans="1:45" ht="12.75">
      <c r="A27" s="115">
        <f t="shared" si="14"/>
        <v>23</v>
      </c>
      <c r="B27" s="182" t="s">
        <v>77</v>
      </c>
      <c r="C27" s="123" t="s">
        <v>72</v>
      </c>
      <c r="D27" s="124"/>
      <c r="E27" s="125">
        <v>236</v>
      </c>
      <c r="F27" s="126"/>
      <c r="G27" s="127">
        <v>2</v>
      </c>
      <c r="H27" s="128">
        <v>203</v>
      </c>
      <c r="I27" s="126"/>
      <c r="J27" s="127">
        <v>2</v>
      </c>
      <c r="K27" s="128">
        <v>155</v>
      </c>
      <c r="L27" s="126"/>
      <c r="M27" s="127">
        <v>0</v>
      </c>
      <c r="N27" s="128">
        <v>172</v>
      </c>
      <c r="O27" s="126"/>
      <c r="P27" s="127">
        <v>1</v>
      </c>
      <c r="Q27" s="128">
        <v>191</v>
      </c>
      <c r="R27" s="126"/>
      <c r="S27" s="127">
        <v>2</v>
      </c>
      <c r="T27" s="128">
        <v>156</v>
      </c>
      <c r="U27" s="126"/>
      <c r="V27" s="129">
        <v>0</v>
      </c>
      <c r="W27" s="63">
        <f t="shared" si="5"/>
        <v>0</v>
      </c>
      <c r="X27" s="86">
        <f t="shared" si="6"/>
        <v>1113</v>
      </c>
      <c r="Y27" s="87">
        <f t="shared" si="0"/>
        <v>185.5</v>
      </c>
      <c r="Z27" s="79">
        <f t="shared" si="7"/>
        <v>7</v>
      </c>
      <c r="AA27" s="88">
        <f t="shared" si="19"/>
        <v>2293</v>
      </c>
      <c r="AB27" s="67" t="e">
        <f t="shared" si="20"/>
        <v>#DIV/0!</v>
      </c>
      <c r="AC27" s="89">
        <f t="shared" si="21"/>
        <v>191.08333333333334</v>
      </c>
      <c r="AD27" s="90">
        <f t="shared" si="22"/>
        <v>19</v>
      </c>
      <c r="AE27" s="40"/>
      <c r="AF27" s="40"/>
      <c r="AG27" s="40"/>
      <c r="AH27" s="40"/>
      <c r="AI27" s="40"/>
      <c r="AJ27" s="10">
        <f t="shared" si="8"/>
        <v>0</v>
      </c>
      <c r="AK27" s="10">
        <f t="shared" si="9"/>
        <v>7</v>
      </c>
      <c r="AL27" s="40"/>
      <c r="AM27" s="40"/>
      <c r="AN27" s="40"/>
      <c r="AO27" s="40"/>
      <c r="AP27" s="40"/>
      <c r="AQ27" s="40"/>
      <c r="AR27" s="40"/>
      <c r="AS27" s="40"/>
    </row>
    <row r="28" spans="1:45" ht="13.5" thickBot="1">
      <c r="A28" s="93">
        <v>24</v>
      </c>
      <c r="B28" s="181" t="s">
        <v>77</v>
      </c>
      <c r="C28" s="104" t="s">
        <v>86</v>
      </c>
      <c r="D28" s="130"/>
      <c r="E28" s="96">
        <v>145</v>
      </c>
      <c r="F28" s="97"/>
      <c r="G28" s="98">
        <v>0</v>
      </c>
      <c r="H28" s="99">
        <v>169</v>
      </c>
      <c r="I28" s="97"/>
      <c r="J28" s="98">
        <v>1</v>
      </c>
      <c r="K28" s="99">
        <v>157</v>
      </c>
      <c r="L28" s="97"/>
      <c r="M28" s="98">
        <v>0</v>
      </c>
      <c r="N28" s="99">
        <v>212</v>
      </c>
      <c r="O28" s="97"/>
      <c r="P28" s="98">
        <v>2</v>
      </c>
      <c r="Q28" s="99">
        <v>160</v>
      </c>
      <c r="R28" s="97"/>
      <c r="S28" s="98">
        <v>0</v>
      </c>
      <c r="T28" s="99">
        <v>151</v>
      </c>
      <c r="U28" s="97"/>
      <c r="V28" s="100">
        <v>0</v>
      </c>
      <c r="W28" s="131">
        <f t="shared" si="5"/>
        <v>0</v>
      </c>
      <c r="X28" s="132">
        <f t="shared" si="6"/>
        <v>994</v>
      </c>
      <c r="Y28" s="133">
        <f>AVERAGE(E28,H28,K28,N28,Q28,T28)</f>
        <v>165.66666666666666</v>
      </c>
      <c r="Z28" s="104">
        <f t="shared" si="7"/>
        <v>3</v>
      </c>
      <c r="AA28" s="134">
        <f t="shared" si="19"/>
        <v>1894</v>
      </c>
      <c r="AB28" s="135" t="e">
        <f t="shared" si="20"/>
        <v>#DIV/0!</v>
      </c>
      <c r="AC28" s="136">
        <f t="shared" si="21"/>
        <v>157.83333333333334</v>
      </c>
      <c r="AD28" s="137">
        <f t="shared" si="22"/>
        <v>7</v>
      </c>
      <c r="AE28" s="40"/>
      <c r="AF28" s="40"/>
      <c r="AG28" s="40"/>
      <c r="AH28" s="40"/>
      <c r="AI28" s="40"/>
      <c r="AJ28" s="10">
        <f t="shared" si="8"/>
        <v>0</v>
      </c>
      <c r="AK28" s="10">
        <f t="shared" si="9"/>
        <v>3</v>
      </c>
      <c r="AL28" s="40"/>
      <c r="AM28" s="40"/>
      <c r="AN28" s="40"/>
      <c r="AO28" s="40"/>
      <c r="AP28" s="40"/>
      <c r="AQ28" s="40"/>
      <c r="AR28" s="40"/>
      <c r="AS28" s="40"/>
    </row>
    <row r="29" spans="1:45" s="43" customFormat="1" ht="28.5" customHeight="1" thickBot="1">
      <c r="A29" s="138"/>
      <c r="B29" s="138"/>
      <c r="C29" s="139"/>
      <c r="D29" s="139"/>
      <c r="E29" s="139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40"/>
      <c r="X29" s="140"/>
      <c r="Y29" s="141"/>
      <c r="Z29" s="140"/>
      <c r="AA29" s="189" t="s">
        <v>74</v>
      </c>
      <c r="AB29" s="190"/>
      <c r="AC29" s="190"/>
      <c r="AD29" s="191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 s="55" customFormat="1" ht="13.5" thickBot="1">
      <c r="A30" s="47"/>
      <c r="B30" s="183"/>
      <c r="C30" s="143" t="s">
        <v>43</v>
      </c>
      <c r="D30" s="144" t="s">
        <v>60</v>
      </c>
      <c r="E30" s="145">
        <v>1</v>
      </c>
      <c r="F30" s="146" t="s">
        <v>61</v>
      </c>
      <c r="G30" s="147" t="s">
        <v>78</v>
      </c>
      <c r="H30" s="148">
        <v>2</v>
      </c>
      <c r="I30" s="146" t="s">
        <v>62</v>
      </c>
      <c r="J30" s="147" t="s">
        <v>78</v>
      </c>
      <c r="K30" s="148">
        <v>3</v>
      </c>
      <c r="L30" s="146" t="s">
        <v>63</v>
      </c>
      <c r="M30" s="147" t="s">
        <v>78</v>
      </c>
      <c r="N30" s="148">
        <v>4</v>
      </c>
      <c r="O30" s="146" t="s">
        <v>64</v>
      </c>
      <c r="P30" s="147" t="s">
        <v>78</v>
      </c>
      <c r="Q30" s="148">
        <v>5</v>
      </c>
      <c r="R30" s="146" t="s">
        <v>65</v>
      </c>
      <c r="S30" s="147" t="s">
        <v>78</v>
      </c>
      <c r="T30" s="148">
        <v>6</v>
      </c>
      <c r="U30" s="146" t="s">
        <v>66</v>
      </c>
      <c r="V30" s="149" t="s">
        <v>78</v>
      </c>
      <c r="W30" s="146" t="s">
        <v>75</v>
      </c>
      <c r="X30" s="51" t="s">
        <v>44</v>
      </c>
      <c r="Y30" s="133" t="s">
        <v>68</v>
      </c>
      <c r="Z30" s="150" t="s">
        <v>69</v>
      </c>
      <c r="AA30" s="146" t="s">
        <v>44</v>
      </c>
      <c r="AB30" s="151" t="s">
        <v>70</v>
      </c>
      <c r="AC30" s="133" t="s">
        <v>68</v>
      </c>
      <c r="AD30" s="152" t="s">
        <v>69</v>
      </c>
      <c r="AE30" s="54"/>
      <c r="AF30" s="54"/>
      <c r="AG30" s="54"/>
      <c r="AH30" s="54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</row>
    <row r="31" spans="1:45" ht="12.75">
      <c r="A31" s="188">
        <v>1</v>
      </c>
      <c r="B31" s="184" t="s">
        <v>76</v>
      </c>
      <c r="C31" s="109" t="s">
        <v>3</v>
      </c>
      <c r="D31" s="110"/>
      <c r="E31" s="153">
        <v>222</v>
      </c>
      <c r="F31" s="111"/>
      <c r="G31" s="112">
        <v>2</v>
      </c>
      <c r="H31" s="113">
        <v>211</v>
      </c>
      <c r="I31" s="111"/>
      <c r="J31" s="112">
        <v>2</v>
      </c>
      <c r="K31" s="113">
        <v>204</v>
      </c>
      <c r="L31" s="111"/>
      <c r="M31" s="112">
        <v>2</v>
      </c>
      <c r="N31" s="113">
        <v>205</v>
      </c>
      <c r="O31" s="111"/>
      <c r="P31" s="112">
        <v>2</v>
      </c>
      <c r="Q31" s="113">
        <v>193</v>
      </c>
      <c r="R31" s="111"/>
      <c r="S31" s="112">
        <v>2</v>
      </c>
      <c r="T31" s="113">
        <v>181</v>
      </c>
      <c r="U31" s="111"/>
      <c r="V31" s="114">
        <v>2</v>
      </c>
      <c r="W31" s="63">
        <f>F31+I31+L31+O31+R31+U31</f>
        <v>0</v>
      </c>
      <c r="X31" s="64">
        <f>E31+H31+K31+N31+Q31+T31</f>
        <v>1216</v>
      </c>
      <c r="Y31" s="65">
        <f>AVERAGE(E31,H31,K31,N31,Q31,T31)</f>
        <v>202.66666666666666</v>
      </c>
      <c r="Z31" s="66">
        <f aca="true" t="shared" si="23" ref="Z31:Z54">V31+S31+P31+M31+J31+G31</f>
        <v>12</v>
      </c>
      <c r="AA31" s="63">
        <f aca="true" t="shared" si="24" ref="AA31:AD36">AA17</f>
        <v>2274</v>
      </c>
      <c r="AB31" s="67" t="e">
        <f t="shared" si="24"/>
        <v>#DIV/0!</v>
      </c>
      <c r="AC31" s="67">
        <f t="shared" si="24"/>
        <v>189.5</v>
      </c>
      <c r="AD31" s="68">
        <f t="shared" si="24"/>
        <v>14</v>
      </c>
      <c r="AE31" s="40"/>
      <c r="AF31" s="40"/>
      <c r="AG31" s="40"/>
      <c r="AH31" s="40"/>
      <c r="AI31" s="40"/>
      <c r="AJ31" s="10">
        <f>IF(B31="A",Z31,0)</f>
        <v>12</v>
      </c>
      <c r="AK31" s="10">
        <f aca="true" t="shared" si="25" ref="AK31:AK54">IF(B31="B",Z31,0)</f>
        <v>0</v>
      </c>
      <c r="AL31" s="40"/>
      <c r="AM31" s="40"/>
      <c r="AN31" s="40"/>
      <c r="AO31" s="40"/>
      <c r="AP31" s="40"/>
      <c r="AQ31" s="40"/>
      <c r="AR31" s="40"/>
      <c r="AS31" s="40"/>
    </row>
    <row r="32" spans="1:45" ht="12.75">
      <c r="A32" s="56">
        <v>2</v>
      </c>
      <c r="B32" s="182" t="s">
        <v>76</v>
      </c>
      <c r="C32" s="116" t="s">
        <v>30</v>
      </c>
      <c r="D32" s="154"/>
      <c r="E32" s="118">
        <v>211</v>
      </c>
      <c r="F32" s="119"/>
      <c r="G32" s="120">
        <v>2</v>
      </c>
      <c r="H32" s="121">
        <v>183</v>
      </c>
      <c r="I32" s="119"/>
      <c r="J32" s="120">
        <v>0</v>
      </c>
      <c r="K32" s="121">
        <v>155</v>
      </c>
      <c r="L32" s="119"/>
      <c r="M32" s="120">
        <v>0</v>
      </c>
      <c r="N32" s="121">
        <v>125</v>
      </c>
      <c r="O32" s="119"/>
      <c r="P32" s="120">
        <v>0</v>
      </c>
      <c r="Q32" s="121">
        <v>192</v>
      </c>
      <c r="R32" s="119"/>
      <c r="S32" s="120">
        <v>2</v>
      </c>
      <c r="T32" s="121">
        <v>180</v>
      </c>
      <c r="U32" s="119"/>
      <c r="V32" s="122">
        <v>0</v>
      </c>
      <c r="W32" s="63">
        <f aca="true" t="shared" si="26" ref="W32:W54">F32+I32+L32+O32+R32+U32</f>
        <v>0</v>
      </c>
      <c r="X32" s="64">
        <f aca="true" t="shared" si="27" ref="X32:X54">E32+H32+K32+N32+Q32+T32</f>
        <v>1046</v>
      </c>
      <c r="Y32" s="65">
        <f aca="true" t="shared" si="28" ref="Y32:Y54">AVERAGE(E32,H32,K32,N32,Q32,T32)</f>
        <v>174.33333333333334</v>
      </c>
      <c r="Z32" s="76">
        <f t="shared" si="23"/>
        <v>4</v>
      </c>
      <c r="AA32" s="63">
        <f t="shared" si="24"/>
        <v>2175</v>
      </c>
      <c r="AB32" s="67" t="e">
        <f t="shared" si="24"/>
        <v>#DIV/0!</v>
      </c>
      <c r="AC32" s="67">
        <f t="shared" si="24"/>
        <v>181.25</v>
      </c>
      <c r="AD32" s="78">
        <f t="shared" si="24"/>
        <v>10</v>
      </c>
      <c r="AE32" s="40"/>
      <c r="AF32" s="40"/>
      <c r="AG32" s="40"/>
      <c r="AH32" s="40"/>
      <c r="AI32" s="40"/>
      <c r="AJ32" s="10">
        <f aca="true" t="shared" si="29" ref="AJ32:AJ54">IF(B32="A",Z32,0)</f>
        <v>4</v>
      </c>
      <c r="AK32" s="10">
        <f t="shared" si="25"/>
        <v>0</v>
      </c>
      <c r="AL32" s="40"/>
      <c r="AM32" s="40"/>
      <c r="AN32" s="40"/>
      <c r="AO32" s="40"/>
      <c r="AP32" s="40"/>
      <c r="AQ32" s="40"/>
      <c r="AR32" s="40"/>
      <c r="AS32" s="40"/>
    </row>
    <row r="33" spans="1:45" ht="12.75">
      <c r="A33" s="56">
        <v>3</v>
      </c>
      <c r="B33" s="182" t="s">
        <v>76</v>
      </c>
      <c r="C33" s="116" t="s">
        <v>9</v>
      </c>
      <c r="D33" s="70"/>
      <c r="E33" s="155">
        <v>190</v>
      </c>
      <c r="F33" s="119"/>
      <c r="G33" s="120">
        <v>0</v>
      </c>
      <c r="H33" s="121">
        <v>193</v>
      </c>
      <c r="I33" s="119"/>
      <c r="J33" s="120">
        <v>0</v>
      </c>
      <c r="K33" s="121">
        <v>180</v>
      </c>
      <c r="L33" s="119"/>
      <c r="M33" s="120">
        <v>2</v>
      </c>
      <c r="N33" s="121">
        <v>196</v>
      </c>
      <c r="O33" s="119"/>
      <c r="P33" s="120">
        <v>2</v>
      </c>
      <c r="Q33" s="121">
        <v>167</v>
      </c>
      <c r="R33" s="119"/>
      <c r="S33" s="120">
        <v>0</v>
      </c>
      <c r="T33" s="121">
        <v>212</v>
      </c>
      <c r="U33" s="119"/>
      <c r="V33" s="122">
        <v>2</v>
      </c>
      <c r="W33" s="63">
        <f t="shared" si="26"/>
        <v>0</v>
      </c>
      <c r="X33" s="64">
        <f t="shared" si="27"/>
        <v>1138</v>
      </c>
      <c r="Y33" s="65">
        <f t="shared" si="28"/>
        <v>189.66666666666666</v>
      </c>
      <c r="Z33" s="76">
        <f t="shared" si="23"/>
        <v>6</v>
      </c>
      <c r="AA33" s="63">
        <f t="shared" si="24"/>
        <v>2174</v>
      </c>
      <c r="AB33" s="67" t="e">
        <f t="shared" si="24"/>
        <v>#DIV/0!</v>
      </c>
      <c r="AC33" s="67">
        <f t="shared" si="24"/>
        <v>181.16666666666666</v>
      </c>
      <c r="AD33" s="78">
        <f t="shared" si="24"/>
        <v>12</v>
      </c>
      <c r="AE33" s="40"/>
      <c r="AF33" s="40"/>
      <c r="AG33" s="40"/>
      <c r="AH33" s="40"/>
      <c r="AI33" s="40"/>
      <c r="AJ33" s="10">
        <f t="shared" si="29"/>
        <v>6</v>
      </c>
      <c r="AK33" s="10">
        <f t="shared" si="25"/>
        <v>0</v>
      </c>
      <c r="AL33" s="40"/>
      <c r="AM33" s="40"/>
      <c r="AN33" s="40"/>
      <c r="AO33" s="40"/>
      <c r="AP33" s="40"/>
      <c r="AQ33" s="40"/>
      <c r="AR33" s="40"/>
      <c r="AS33" s="40"/>
    </row>
    <row r="34" spans="1:45" ht="12.75">
      <c r="A34" s="56">
        <v>4</v>
      </c>
      <c r="B34" s="182" t="s">
        <v>76</v>
      </c>
      <c r="C34" s="116" t="s">
        <v>6</v>
      </c>
      <c r="D34" s="70"/>
      <c r="E34" s="155">
        <v>207</v>
      </c>
      <c r="F34" s="119"/>
      <c r="G34" s="120">
        <v>2</v>
      </c>
      <c r="H34" s="121">
        <v>161</v>
      </c>
      <c r="I34" s="119"/>
      <c r="J34" s="120">
        <v>2</v>
      </c>
      <c r="K34" s="121">
        <v>177</v>
      </c>
      <c r="L34" s="119"/>
      <c r="M34" s="120">
        <v>2</v>
      </c>
      <c r="N34" s="121">
        <v>165</v>
      </c>
      <c r="O34" s="119"/>
      <c r="P34" s="120">
        <v>0</v>
      </c>
      <c r="Q34" s="121">
        <v>134</v>
      </c>
      <c r="R34" s="119"/>
      <c r="S34" s="120">
        <v>0</v>
      </c>
      <c r="T34" s="121">
        <v>225</v>
      </c>
      <c r="U34" s="119"/>
      <c r="V34" s="122">
        <v>2</v>
      </c>
      <c r="W34" s="63">
        <f t="shared" si="26"/>
        <v>0</v>
      </c>
      <c r="X34" s="64">
        <f t="shared" si="27"/>
        <v>1069</v>
      </c>
      <c r="Y34" s="65">
        <f t="shared" si="28"/>
        <v>178.16666666666666</v>
      </c>
      <c r="Z34" s="76">
        <f t="shared" si="23"/>
        <v>8</v>
      </c>
      <c r="AA34" s="63">
        <f t="shared" si="24"/>
        <v>2084</v>
      </c>
      <c r="AB34" s="67" t="e">
        <f t="shared" si="24"/>
        <v>#DIV/0!</v>
      </c>
      <c r="AC34" s="67">
        <f t="shared" si="24"/>
        <v>173.66666666666666</v>
      </c>
      <c r="AD34" s="78">
        <f t="shared" si="24"/>
        <v>14</v>
      </c>
      <c r="AE34" s="40"/>
      <c r="AF34" s="40"/>
      <c r="AG34" s="40"/>
      <c r="AH34" s="40"/>
      <c r="AI34" s="40"/>
      <c r="AJ34" s="10">
        <f t="shared" si="29"/>
        <v>8</v>
      </c>
      <c r="AK34" s="10">
        <f t="shared" si="25"/>
        <v>0</v>
      </c>
      <c r="AL34" s="40"/>
      <c r="AM34" s="40"/>
      <c r="AN34" s="40"/>
      <c r="AO34" s="40"/>
      <c r="AP34" s="40"/>
      <c r="AQ34" s="40"/>
      <c r="AR34" s="40"/>
      <c r="AS34" s="40"/>
    </row>
    <row r="35" spans="1:45" ht="12.75">
      <c r="A35" s="56">
        <v>5</v>
      </c>
      <c r="B35" s="182" t="s">
        <v>76</v>
      </c>
      <c r="C35" s="116" t="s">
        <v>15</v>
      </c>
      <c r="D35" s="70"/>
      <c r="E35" s="155">
        <v>180</v>
      </c>
      <c r="F35" s="119"/>
      <c r="G35" s="120">
        <v>2</v>
      </c>
      <c r="H35" s="121">
        <v>200</v>
      </c>
      <c r="I35" s="119"/>
      <c r="J35" s="120">
        <v>2</v>
      </c>
      <c r="K35" s="121">
        <v>214</v>
      </c>
      <c r="L35" s="119"/>
      <c r="M35" s="120">
        <v>2</v>
      </c>
      <c r="N35" s="121">
        <v>203</v>
      </c>
      <c r="O35" s="119"/>
      <c r="P35" s="120">
        <v>2</v>
      </c>
      <c r="Q35" s="121">
        <v>196</v>
      </c>
      <c r="R35" s="119"/>
      <c r="S35" s="120">
        <v>2</v>
      </c>
      <c r="T35" s="121">
        <v>183</v>
      </c>
      <c r="U35" s="119"/>
      <c r="V35" s="122">
        <v>0</v>
      </c>
      <c r="W35" s="63">
        <f t="shared" si="26"/>
        <v>0</v>
      </c>
      <c r="X35" s="64">
        <f t="shared" si="27"/>
        <v>1176</v>
      </c>
      <c r="Y35" s="65">
        <f t="shared" si="28"/>
        <v>196</v>
      </c>
      <c r="Z35" s="76">
        <f t="shared" si="23"/>
        <v>10</v>
      </c>
      <c r="AA35" s="63">
        <f t="shared" si="24"/>
        <v>2199</v>
      </c>
      <c r="AB35" s="67" t="e">
        <f t="shared" si="24"/>
        <v>#DIV/0!</v>
      </c>
      <c r="AC35" s="67">
        <f t="shared" si="24"/>
        <v>183.25</v>
      </c>
      <c r="AD35" s="78">
        <f t="shared" si="24"/>
        <v>15</v>
      </c>
      <c r="AE35" s="40"/>
      <c r="AF35" s="40"/>
      <c r="AG35" s="40"/>
      <c r="AH35" s="40"/>
      <c r="AI35" s="40"/>
      <c r="AJ35" s="10">
        <f t="shared" si="29"/>
        <v>10</v>
      </c>
      <c r="AK35" s="10">
        <f t="shared" si="25"/>
        <v>0</v>
      </c>
      <c r="AL35" s="40"/>
      <c r="AM35" s="40"/>
      <c r="AN35" s="40"/>
      <c r="AO35" s="40"/>
      <c r="AP35" s="40"/>
      <c r="AQ35" s="40"/>
      <c r="AR35" s="40"/>
      <c r="AS35" s="40"/>
    </row>
    <row r="36" spans="1:45" ht="12.75">
      <c r="A36" s="56">
        <v>6</v>
      </c>
      <c r="B36" s="182" t="s">
        <v>76</v>
      </c>
      <c r="C36" s="116" t="s">
        <v>17</v>
      </c>
      <c r="D36" s="70"/>
      <c r="E36" s="156">
        <v>202</v>
      </c>
      <c r="F36" s="72"/>
      <c r="G36" s="73">
        <v>2</v>
      </c>
      <c r="H36" s="74">
        <v>192</v>
      </c>
      <c r="I36" s="72"/>
      <c r="J36" s="73">
        <v>0</v>
      </c>
      <c r="K36" s="74">
        <v>149</v>
      </c>
      <c r="L36" s="72"/>
      <c r="M36" s="73">
        <v>2</v>
      </c>
      <c r="N36" s="74">
        <v>168</v>
      </c>
      <c r="O36" s="72"/>
      <c r="P36" s="73">
        <v>0</v>
      </c>
      <c r="Q36" s="74">
        <v>187</v>
      </c>
      <c r="R36" s="72"/>
      <c r="S36" s="73">
        <v>0</v>
      </c>
      <c r="T36" s="74">
        <v>156</v>
      </c>
      <c r="U36" s="72"/>
      <c r="V36" s="75">
        <v>0</v>
      </c>
      <c r="W36" s="63">
        <f t="shared" si="26"/>
        <v>0</v>
      </c>
      <c r="X36" s="64">
        <f t="shared" si="27"/>
        <v>1054</v>
      </c>
      <c r="Y36" s="65">
        <f t="shared" si="28"/>
        <v>175.66666666666666</v>
      </c>
      <c r="Z36" s="76">
        <f t="shared" si="23"/>
        <v>4</v>
      </c>
      <c r="AA36" s="63">
        <f t="shared" si="24"/>
        <v>2161</v>
      </c>
      <c r="AB36" s="67" t="e">
        <f t="shared" si="24"/>
        <v>#DIV/0!</v>
      </c>
      <c r="AC36" s="67">
        <f t="shared" si="24"/>
        <v>180.08333333333334</v>
      </c>
      <c r="AD36" s="78">
        <f t="shared" si="24"/>
        <v>9</v>
      </c>
      <c r="AE36" s="40"/>
      <c r="AF36" s="40"/>
      <c r="AG36" s="40"/>
      <c r="AH36" s="40"/>
      <c r="AI36" s="40"/>
      <c r="AJ36" s="10">
        <f t="shared" si="29"/>
        <v>4</v>
      </c>
      <c r="AK36" s="10">
        <f t="shared" si="25"/>
        <v>0</v>
      </c>
      <c r="AL36" s="40"/>
      <c r="AM36" s="40"/>
      <c r="AN36" s="40"/>
      <c r="AO36" s="40"/>
      <c r="AP36" s="40"/>
      <c r="AQ36" s="40"/>
      <c r="AR36" s="40"/>
      <c r="AS36" s="40"/>
    </row>
    <row r="37" spans="1:45" ht="12.75">
      <c r="A37" s="56">
        <v>7</v>
      </c>
      <c r="B37" s="179" t="s">
        <v>77</v>
      </c>
      <c r="C37" s="79" t="s">
        <v>71</v>
      </c>
      <c r="D37" s="157"/>
      <c r="E37" s="158">
        <v>211</v>
      </c>
      <c r="F37" s="159"/>
      <c r="G37" s="160">
        <v>0</v>
      </c>
      <c r="H37" s="161">
        <v>231</v>
      </c>
      <c r="I37" s="159"/>
      <c r="J37" s="160">
        <v>2</v>
      </c>
      <c r="K37" s="161">
        <v>214</v>
      </c>
      <c r="L37" s="159"/>
      <c r="M37" s="160">
        <v>2</v>
      </c>
      <c r="N37" s="161">
        <v>257</v>
      </c>
      <c r="O37" s="159"/>
      <c r="P37" s="160">
        <v>2</v>
      </c>
      <c r="Q37" s="161">
        <v>247</v>
      </c>
      <c r="R37" s="159"/>
      <c r="S37" s="160">
        <v>2</v>
      </c>
      <c r="T37" s="161">
        <v>278</v>
      </c>
      <c r="U37" s="159"/>
      <c r="V37" s="162">
        <v>2</v>
      </c>
      <c r="W37" s="142">
        <f t="shared" si="26"/>
        <v>0</v>
      </c>
      <c r="X37" s="86">
        <f t="shared" si="27"/>
        <v>1438</v>
      </c>
      <c r="Y37" s="87">
        <f t="shared" si="28"/>
        <v>239.66666666666666</v>
      </c>
      <c r="Z37" s="91">
        <f t="shared" si="23"/>
        <v>10</v>
      </c>
      <c r="AA37" s="88">
        <f aca="true" t="shared" si="30" ref="AA37:AD52">AA11</f>
        <v>2789</v>
      </c>
      <c r="AB37" s="89" t="e">
        <f t="shared" si="30"/>
        <v>#DIV/0!</v>
      </c>
      <c r="AC37" s="89">
        <f>AC11</f>
        <v>232.41666666666666</v>
      </c>
      <c r="AD37" s="90">
        <f t="shared" si="30"/>
        <v>22</v>
      </c>
      <c r="AE37" s="40"/>
      <c r="AF37" s="40"/>
      <c r="AG37" s="40"/>
      <c r="AH37" s="40"/>
      <c r="AI37" s="40"/>
      <c r="AJ37" s="10">
        <f t="shared" si="29"/>
        <v>0</v>
      </c>
      <c r="AK37" s="10">
        <f t="shared" si="25"/>
        <v>10</v>
      </c>
      <c r="AL37" s="40"/>
      <c r="AM37" s="40"/>
      <c r="AN37" s="40"/>
      <c r="AO37" s="40"/>
      <c r="AP37" s="40"/>
      <c r="AQ37" s="40"/>
      <c r="AR37" s="40"/>
      <c r="AS37" s="40"/>
    </row>
    <row r="38" spans="1:45" ht="12.75">
      <c r="A38" s="56">
        <v>8</v>
      </c>
      <c r="B38" s="180" t="s">
        <v>77</v>
      </c>
      <c r="C38" s="91" t="s">
        <v>83</v>
      </c>
      <c r="D38" s="80"/>
      <c r="E38" s="163">
        <v>173</v>
      </c>
      <c r="F38" s="126"/>
      <c r="G38" s="127">
        <v>0</v>
      </c>
      <c r="H38" s="128">
        <v>148</v>
      </c>
      <c r="I38" s="126"/>
      <c r="J38" s="127">
        <v>0</v>
      </c>
      <c r="K38" s="128">
        <v>160</v>
      </c>
      <c r="L38" s="126"/>
      <c r="M38" s="127">
        <v>0</v>
      </c>
      <c r="N38" s="128">
        <v>145</v>
      </c>
      <c r="O38" s="126"/>
      <c r="P38" s="127">
        <v>0</v>
      </c>
      <c r="Q38" s="128">
        <v>167</v>
      </c>
      <c r="R38" s="126"/>
      <c r="S38" s="127">
        <v>2</v>
      </c>
      <c r="T38" s="128">
        <v>183</v>
      </c>
      <c r="U38" s="126"/>
      <c r="V38" s="129">
        <v>2</v>
      </c>
      <c r="W38" s="142">
        <f t="shared" si="26"/>
        <v>0</v>
      </c>
      <c r="X38" s="86">
        <f t="shared" si="27"/>
        <v>976</v>
      </c>
      <c r="Y38" s="87">
        <f t="shared" si="28"/>
        <v>162.66666666666666</v>
      </c>
      <c r="Z38" s="79">
        <f t="shared" si="23"/>
        <v>4</v>
      </c>
      <c r="AA38" s="88">
        <f t="shared" si="30"/>
        <v>2136</v>
      </c>
      <c r="AB38" s="89" t="e">
        <f t="shared" si="30"/>
        <v>#DIV/0!</v>
      </c>
      <c r="AC38" s="89">
        <f t="shared" si="30"/>
        <v>178</v>
      </c>
      <c r="AD38" s="90">
        <f t="shared" si="30"/>
        <v>12</v>
      </c>
      <c r="AE38" s="40"/>
      <c r="AF38" s="40"/>
      <c r="AG38" s="40"/>
      <c r="AH38" s="40"/>
      <c r="AI38" s="40"/>
      <c r="AJ38" s="10">
        <f t="shared" si="29"/>
        <v>0</v>
      </c>
      <c r="AK38" s="10">
        <f t="shared" si="25"/>
        <v>4</v>
      </c>
      <c r="AL38" s="40"/>
      <c r="AM38" s="40"/>
      <c r="AN38" s="40"/>
      <c r="AO38" s="40"/>
      <c r="AP38" s="40"/>
      <c r="AQ38" s="40"/>
      <c r="AR38" s="40"/>
      <c r="AS38" s="40"/>
    </row>
    <row r="39" spans="1:45" ht="12.75">
      <c r="A39" s="56">
        <v>9</v>
      </c>
      <c r="B39" s="179" t="s">
        <v>77</v>
      </c>
      <c r="C39" s="92" t="s">
        <v>82</v>
      </c>
      <c r="D39" s="80"/>
      <c r="E39" s="163">
        <v>141</v>
      </c>
      <c r="F39" s="126"/>
      <c r="G39" s="127">
        <v>0</v>
      </c>
      <c r="H39" s="128">
        <v>145</v>
      </c>
      <c r="I39" s="126"/>
      <c r="J39" s="127">
        <v>0</v>
      </c>
      <c r="K39" s="128">
        <v>122</v>
      </c>
      <c r="L39" s="126"/>
      <c r="M39" s="127">
        <v>0</v>
      </c>
      <c r="N39" s="128">
        <v>161</v>
      </c>
      <c r="O39" s="126"/>
      <c r="P39" s="127">
        <v>0</v>
      </c>
      <c r="Q39" s="128">
        <v>122</v>
      </c>
      <c r="R39" s="126"/>
      <c r="S39" s="127">
        <v>0</v>
      </c>
      <c r="T39" s="128">
        <v>115</v>
      </c>
      <c r="U39" s="126"/>
      <c r="V39" s="129">
        <v>0</v>
      </c>
      <c r="W39" s="142">
        <f t="shared" si="26"/>
        <v>0</v>
      </c>
      <c r="X39" s="86">
        <f t="shared" si="27"/>
        <v>806</v>
      </c>
      <c r="Y39" s="87">
        <f t="shared" si="28"/>
        <v>134.33333333333334</v>
      </c>
      <c r="Z39" s="79">
        <f t="shared" si="23"/>
        <v>0</v>
      </c>
      <c r="AA39" s="88">
        <f t="shared" si="30"/>
        <v>1629</v>
      </c>
      <c r="AB39" s="89" t="e">
        <f t="shared" si="30"/>
        <v>#DIV/0!</v>
      </c>
      <c r="AC39" s="89">
        <f t="shared" si="30"/>
        <v>135.75</v>
      </c>
      <c r="AD39" s="90">
        <f t="shared" si="30"/>
        <v>0</v>
      </c>
      <c r="AE39" s="40"/>
      <c r="AF39" s="40"/>
      <c r="AG39" s="40"/>
      <c r="AH39" s="40"/>
      <c r="AI39" s="40"/>
      <c r="AJ39" s="10">
        <f t="shared" si="29"/>
        <v>0</v>
      </c>
      <c r="AK39" s="10">
        <f t="shared" si="25"/>
        <v>0</v>
      </c>
      <c r="AL39" s="40"/>
      <c r="AM39" s="40"/>
      <c r="AN39" s="40"/>
      <c r="AO39" s="40"/>
      <c r="AP39" s="40"/>
      <c r="AQ39" s="40"/>
      <c r="AR39" s="40"/>
      <c r="AS39" s="40"/>
    </row>
    <row r="40" spans="1:45" ht="12.75">
      <c r="A40" s="56">
        <v>10</v>
      </c>
      <c r="B40" s="179" t="s">
        <v>77</v>
      </c>
      <c r="C40" s="92" t="s">
        <v>81</v>
      </c>
      <c r="D40" s="80"/>
      <c r="E40" s="163">
        <v>196</v>
      </c>
      <c r="F40" s="126"/>
      <c r="G40" s="127">
        <v>2</v>
      </c>
      <c r="H40" s="128">
        <v>209</v>
      </c>
      <c r="I40" s="126"/>
      <c r="J40" s="127">
        <v>2</v>
      </c>
      <c r="K40" s="128">
        <v>196</v>
      </c>
      <c r="L40" s="126"/>
      <c r="M40" s="127">
        <v>0</v>
      </c>
      <c r="N40" s="128">
        <v>201</v>
      </c>
      <c r="O40" s="126"/>
      <c r="P40" s="127">
        <v>2</v>
      </c>
      <c r="Q40" s="128">
        <v>179</v>
      </c>
      <c r="R40" s="126"/>
      <c r="S40" s="127">
        <v>0</v>
      </c>
      <c r="T40" s="128">
        <v>170</v>
      </c>
      <c r="U40" s="126"/>
      <c r="V40" s="129">
        <v>0</v>
      </c>
      <c r="W40" s="142">
        <f t="shared" si="26"/>
        <v>0</v>
      </c>
      <c r="X40" s="86">
        <f t="shared" si="27"/>
        <v>1151</v>
      </c>
      <c r="Y40" s="87">
        <f t="shared" si="28"/>
        <v>191.83333333333334</v>
      </c>
      <c r="Z40" s="79">
        <f t="shared" si="23"/>
        <v>6</v>
      </c>
      <c r="AA40" s="88">
        <f t="shared" si="30"/>
        <v>2258</v>
      </c>
      <c r="AB40" s="89" t="e">
        <f t="shared" si="30"/>
        <v>#DIV/0!</v>
      </c>
      <c r="AC40" s="89">
        <f>AC14</f>
        <v>188.16666666666666</v>
      </c>
      <c r="AD40" s="90">
        <f t="shared" si="30"/>
        <v>10</v>
      </c>
      <c r="AE40" s="40"/>
      <c r="AF40" s="40"/>
      <c r="AG40" s="40"/>
      <c r="AH40" s="40"/>
      <c r="AI40" s="40"/>
      <c r="AJ40" s="10">
        <f t="shared" si="29"/>
        <v>0</v>
      </c>
      <c r="AK40" s="10">
        <f t="shared" si="25"/>
        <v>6</v>
      </c>
      <c r="AL40" s="40"/>
      <c r="AM40" s="40"/>
      <c r="AN40" s="40"/>
      <c r="AO40" s="40"/>
      <c r="AP40" s="40"/>
      <c r="AQ40" s="40"/>
      <c r="AR40" s="40"/>
      <c r="AS40" s="40"/>
    </row>
    <row r="41" spans="1:45" ht="12.75">
      <c r="A41" s="56">
        <v>11</v>
      </c>
      <c r="B41" s="179" t="s">
        <v>77</v>
      </c>
      <c r="C41" s="92" t="s">
        <v>79</v>
      </c>
      <c r="D41" s="80"/>
      <c r="E41" s="163">
        <v>195</v>
      </c>
      <c r="F41" s="126"/>
      <c r="G41" s="127">
        <v>0</v>
      </c>
      <c r="H41" s="128">
        <v>198</v>
      </c>
      <c r="I41" s="126"/>
      <c r="J41" s="127">
        <v>2</v>
      </c>
      <c r="K41" s="128">
        <v>182</v>
      </c>
      <c r="L41" s="126"/>
      <c r="M41" s="127">
        <v>0</v>
      </c>
      <c r="N41" s="128">
        <v>202</v>
      </c>
      <c r="O41" s="126"/>
      <c r="P41" s="127">
        <v>2</v>
      </c>
      <c r="Q41" s="128">
        <v>177</v>
      </c>
      <c r="R41" s="126"/>
      <c r="S41" s="127">
        <v>0</v>
      </c>
      <c r="T41" s="128">
        <v>142</v>
      </c>
      <c r="U41" s="126"/>
      <c r="V41" s="129">
        <v>0</v>
      </c>
      <c r="W41" s="142">
        <f t="shared" si="26"/>
        <v>0</v>
      </c>
      <c r="X41" s="86">
        <f t="shared" si="27"/>
        <v>1096</v>
      </c>
      <c r="Y41" s="87">
        <f t="shared" si="28"/>
        <v>182.66666666666666</v>
      </c>
      <c r="Z41" s="79">
        <f t="shared" si="23"/>
        <v>4</v>
      </c>
      <c r="AA41" s="88">
        <f t="shared" si="30"/>
        <v>2436</v>
      </c>
      <c r="AB41" s="89" t="e">
        <f t="shared" si="30"/>
        <v>#DIV/0!</v>
      </c>
      <c r="AC41" s="89">
        <f t="shared" si="30"/>
        <v>203</v>
      </c>
      <c r="AD41" s="90">
        <f t="shared" si="30"/>
        <v>12</v>
      </c>
      <c r="AE41" s="40"/>
      <c r="AF41" s="40"/>
      <c r="AG41" s="40"/>
      <c r="AH41" s="40"/>
      <c r="AI41" s="40"/>
      <c r="AJ41" s="10">
        <f t="shared" si="29"/>
        <v>0</v>
      </c>
      <c r="AK41" s="10">
        <f t="shared" si="25"/>
        <v>4</v>
      </c>
      <c r="AL41" s="40"/>
      <c r="AM41" s="40"/>
      <c r="AN41" s="40"/>
      <c r="AO41" s="40"/>
      <c r="AP41" s="40"/>
      <c r="AQ41" s="40"/>
      <c r="AR41" s="40"/>
      <c r="AS41" s="40"/>
    </row>
    <row r="42" spans="1:45" ht="13.5" thickBot="1">
      <c r="A42" s="115">
        <f>A41+1</f>
        <v>12</v>
      </c>
      <c r="B42" s="184" t="s">
        <v>77</v>
      </c>
      <c r="C42" s="94" t="s">
        <v>80</v>
      </c>
      <c r="D42" s="95"/>
      <c r="E42" s="164">
        <v>182</v>
      </c>
      <c r="F42" s="97"/>
      <c r="G42" s="98">
        <v>0</v>
      </c>
      <c r="H42" s="99">
        <v>140</v>
      </c>
      <c r="I42" s="97"/>
      <c r="J42" s="98">
        <v>0</v>
      </c>
      <c r="K42" s="99">
        <v>174</v>
      </c>
      <c r="L42" s="97"/>
      <c r="M42" s="98">
        <v>0</v>
      </c>
      <c r="N42" s="99">
        <v>189</v>
      </c>
      <c r="O42" s="97"/>
      <c r="P42" s="98">
        <v>0</v>
      </c>
      <c r="Q42" s="99">
        <v>187</v>
      </c>
      <c r="R42" s="97"/>
      <c r="S42" s="98">
        <v>2</v>
      </c>
      <c r="T42" s="99">
        <v>159</v>
      </c>
      <c r="U42" s="97"/>
      <c r="V42" s="100">
        <v>2</v>
      </c>
      <c r="W42" s="105">
        <f t="shared" si="26"/>
        <v>0</v>
      </c>
      <c r="X42" s="102">
        <f t="shared" si="27"/>
        <v>1031</v>
      </c>
      <c r="Y42" s="103">
        <f t="shared" si="28"/>
        <v>171.83333333333334</v>
      </c>
      <c r="Z42" s="104">
        <f t="shared" si="23"/>
        <v>4</v>
      </c>
      <c r="AA42" s="105">
        <f t="shared" si="30"/>
        <v>2152</v>
      </c>
      <c r="AB42" s="106" t="e">
        <f t="shared" si="30"/>
        <v>#DIV/0!</v>
      </c>
      <c r="AC42" s="106">
        <f t="shared" si="30"/>
        <v>179.33333333333334</v>
      </c>
      <c r="AD42" s="107">
        <f t="shared" si="30"/>
        <v>12</v>
      </c>
      <c r="AE42" s="40"/>
      <c r="AF42" s="40"/>
      <c r="AG42" s="40"/>
      <c r="AH42" s="40"/>
      <c r="AI42" s="40"/>
      <c r="AJ42" s="10">
        <f t="shared" si="29"/>
        <v>0</v>
      </c>
      <c r="AK42" s="10">
        <f t="shared" si="25"/>
        <v>4</v>
      </c>
      <c r="AL42" s="40"/>
      <c r="AM42" s="40"/>
      <c r="AN42" s="40"/>
      <c r="AO42" s="40"/>
      <c r="AP42" s="40"/>
      <c r="AQ42" s="40"/>
      <c r="AR42" s="40"/>
      <c r="AS42" s="40"/>
    </row>
    <row r="43" spans="1:45" ht="12.75">
      <c r="A43" s="115">
        <f aca="true" t="shared" si="31" ref="A43:A53">A42+1</f>
        <v>13</v>
      </c>
      <c r="B43" s="178" t="s">
        <v>76</v>
      </c>
      <c r="C43" s="186" t="s">
        <v>28</v>
      </c>
      <c r="D43" s="57"/>
      <c r="E43" s="165">
        <v>155</v>
      </c>
      <c r="F43" s="111"/>
      <c r="G43" s="112">
        <v>0</v>
      </c>
      <c r="H43" s="113">
        <v>221</v>
      </c>
      <c r="I43" s="111"/>
      <c r="J43" s="112">
        <v>2</v>
      </c>
      <c r="K43" s="113">
        <v>176</v>
      </c>
      <c r="L43" s="111"/>
      <c r="M43" s="112">
        <v>0</v>
      </c>
      <c r="N43" s="113">
        <v>157</v>
      </c>
      <c r="O43" s="111"/>
      <c r="P43" s="112">
        <v>2</v>
      </c>
      <c r="Q43" s="113">
        <v>190</v>
      </c>
      <c r="R43" s="111"/>
      <c r="S43" s="112">
        <v>2</v>
      </c>
      <c r="T43" s="113">
        <v>224</v>
      </c>
      <c r="U43" s="111"/>
      <c r="V43" s="114">
        <v>2</v>
      </c>
      <c r="W43" s="63">
        <f t="shared" si="26"/>
        <v>0</v>
      </c>
      <c r="X43" s="64">
        <f t="shared" si="27"/>
        <v>1123</v>
      </c>
      <c r="Y43" s="65">
        <f t="shared" si="28"/>
        <v>187.16666666666666</v>
      </c>
      <c r="Z43" s="66">
        <f t="shared" si="23"/>
        <v>8</v>
      </c>
      <c r="AA43" s="63">
        <f aca="true" t="shared" si="32" ref="AA43:AD48">AA5</f>
        <v>2319</v>
      </c>
      <c r="AB43" s="67" t="e">
        <f t="shared" si="32"/>
        <v>#DIV/0!</v>
      </c>
      <c r="AC43" s="67">
        <f t="shared" si="32"/>
        <v>193.25</v>
      </c>
      <c r="AD43" s="68">
        <f t="shared" si="32"/>
        <v>16</v>
      </c>
      <c r="AE43" s="40"/>
      <c r="AF43" s="40"/>
      <c r="AG43" s="40"/>
      <c r="AH43" s="40"/>
      <c r="AI43" s="40"/>
      <c r="AJ43" s="10">
        <f t="shared" si="29"/>
        <v>8</v>
      </c>
      <c r="AK43" s="10">
        <f t="shared" si="25"/>
        <v>0</v>
      </c>
      <c r="AL43" s="40"/>
      <c r="AM43" s="40"/>
      <c r="AN43" s="40"/>
      <c r="AO43" s="40"/>
      <c r="AP43" s="40"/>
      <c r="AQ43" s="40"/>
      <c r="AR43" s="40"/>
      <c r="AS43" s="40"/>
    </row>
    <row r="44" spans="1:45" ht="12.75">
      <c r="A44" s="115">
        <f t="shared" si="31"/>
        <v>14</v>
      </c>
      <c r="B44" s="182" t="s">
        <v>76</v>
      </c>
      <c r="C44" s="69" t="s">
        <v>26</v>
      </c>
      <c r="D44" s="166"/>
      <c r="E44" s="155">
        <v>160</v>
      </c>
      <c r="F44" s="119"/>
      <c r="G44" s="120">
        <v>0</v>
      </c>
      <c r="H44" s="121">
        <v>156</v>
      </c>
      <c r="I44" s="119"/>
      <c r="J44" s="120">
        <v>0</v>
      </c>
      <c r="K44" s="121">
        <v>149</v>
      </c>
      <c r="L44" s="119"/>
      <c r="M44" s="120">
        <v>0</v>
      </c>
      <c r="N44" s="121">
        <v>166</v>
      </c>
      <c r="O44" s="119"/>
      <c r="P44" s="120">
        <v>0</v>
      </c>
      <c r="Q44" s="121">
        <v>197</v>
      </c>
      <c r="R44" s="119"/>
      <c r="S44" s="120">
        <v>2</v>
      </c>
      <c r="T44" s="121">
        <v>145</v>
      </c>
      <c r="U44" s="119"/>
      <c r="V44" s="122">
        <v>0</v>
      </c>
      <c r="W44" s="63">
        <f t="shared" si="26"/>
        <v>0</v>
      </c>
      <c r="X44" s="64">
        <f t="shared" si="27"/>
        <v>973</v>
      </c>
      <c r="Y44" s="65">
        <f t="shared" si="28"/>
        <v>162.16666666666666</v>
      </c>
      <c r="Z44" s="76">
        <f t="shared" si="23"/>
        <v>2</v>
      </c>
      <c r="AA44" s="63">
        <f t="shared" si="32"/>
        <v>1932</v>
      </c>
      <c r="AB44" s="67" t="e">
        <f t="shared" si="32"/>
        <v>#DIV/0!</v>
      </c>
      <c r="AC44" s="67">
        <f t="shared" si="32"/>
        <v>161</v>
      </c>
      <c r="AD44" s="78">
        <f t="shared" si="32"/>
        <v>4</v>
      </c>
      <c r="AE44" s="40"/>
      <c r="AF44" s="40"/>
      <c r="AG44" s="40"/>
      <c r="AH44" s="40"/>
      <c r="AI44" s="40"/>
      <c r="AJ44" s="10">
        <f t="shared" si="29"/>
        <v>2</v>
      </c>
      <c r="AK44" s="10">
        <f t="shared" si="25"/>
        <v>0</v>
      </c>
      <c r="AL44" s="40"/>
      <c r="AM44" s="40"/>
      <c r="AN44" s="40"/>
      <c r="AO44" s="40"/>
      <c r="AP44" s="40"/>
      <c r="AQ44" s="40"/>
      <c r="AR44" s="40"/>
      <c r="AS44" s="40"/>
    </row>
    <row r="45" spans="1:45" ht="12.75">
      <c r="A45" s="115">
        <f t="shared" si="31"/>
        <v>15</v>
      </c>
      <c r="B45" s="182" t="s">
        <v>76</v>
      </c>
      <c r="C45" s="69" t="s">
        <v>32</v>
      </c>
      <c r="D45" s="166"/>
      <c r="E45" s="155">
        <v>147</v>
      </c>
      <c r="F45" s="119"/>
      <c r="G45" s="120">
        <v>0</v>
      </c>
      <c r="H45" s="121">
        <v>200</v>
      </c>
      <c r="I45" s="119"/>
      <c r="J45" s="120">
        <v>2</v>
      </c>
      <c r="K45" s="121">
        <v>146</v>
      </c>
      <c r="L45" s="119"/>
      <c r="M45" s="120">
        <v>0</v>
      </c>
      <c r="N45" s="121">
        <v>190</v>
      </c>
      <c r="O45" s="119"/>
      <c r="P45" s="120">
        <v>0</v>
      </c>
      <c r="Q45" s="121">
        <v>257</v>
      </c>
      <c r="R45" s="119"/>
      <c r="S45" s="120">
        <v>2</v>
      </c>
      <c r="T45" s="121">
        <v>203</v>
      </c>
      <c r="U45" s="119"/>
      <c r="V45" s="122">
        <v>2</v>
      </c>
      <c r="W45" s="63">
        <f t="shared" si="26"/>
        <v>0</v>
      </c>
      <c r="X45" s="64">
        <f t="shared" si="27"/>
        <v>1143</v>
      </c>
      <c r="Y45" s="65">
        <f t="shared" si="28"/>
        <v>190.5</v>
      </c>
      <c r="Z45" s="76">
        <f t="shared" si="23"/>
        <v>6</v>
      </c>
      <c r="AA45" s="63">
        <f t="shared" si="32"/>
        <v>2241</v>
      </c>
      <c r="AB45" s="67" t="e">
        <f t="shared" si="32"/>
        <v>#DIV/0!</v>
      </c>
      <c r="AC45" s="67">
        <f t="shared" si="32"/>
        <v>186.75</v>
      </c>
      <c r="AD45" s="78">
        <f t="shared" si="32"/>
        <v>10</v>
      </c>
      <c r="AE45" s="40"/>
      <c r="AF45" s="40"/>
      <c r="AG45" s="40"/>
      <c r="AH45" s="40"/>
      <c r="AI45" s="40"/>
      <c r="AJ45" s="10">
        <f t="shared" si="29"/>
        <v>6</v>
      </c>
      <c r="AK45" s="10">
        <f t="shared" si="25"/>
        <v>0</v>
      </c>
      <c r="AL45" s="40"/>
      <c r="AM45" s="40"/>
      <c r="AN45" s="40"/>
      <c r="AO45" s="40"/>
      <c r="AP45" s="40"/>
      <c r="AQ45" s="40"/>
      <c r="AR45" s="40"/>
      <c r="AS45" s="40"/>
    </row>
    <row r="46" spans="1:45" ht="12.75">
      <c r="A46" s="115">
        <f t="shared" si="31"/>
        <v>16</v>
      </c>
      <c r="B46" s="182" t="s">
        <v>76</v>
      </c>
      <c r="C46" s="69" t="s">
        <v>31</v>
      </c>
      <c r="D46" s="166"/>
      <c r="E46" s="155">
        <v>159</v>
      </c>
      <c r="F46" s="119"/>
      <c r="G46" s="120">
        <v>0</v>
      </c>
      <c r="H46" s="121">
        <v>181</v>
      </c>
      <c r="I46" s="119"/>
      <c r="J46" s="120">
        <v>2</v>
      </c>
      <c r="K46" s="121">
        <v>139</v>
      </c>
      <c r="L46" s="119"/>
      <c r="M46" s="120">
        <v>2</v>
      </c>
      <c r="N46" s="121">
        <v>198</v>
      </c>
      <c r="O46" s="119"/>
      <c r="P46" s="120">
        <v>0</v>
      </c>
      <c r="Q46" s="121">
        <v>183</v>
      </c>
      <c r="R46" s="119"/>
      <c r="S46" s="120">
        <v>0</v>
      </c>
      <c r="T46" s="121">
        <v>163</v>
      </c>
      <c r="U46" s="119"/>
      <c r="V46" s="122">
        <v>0</v>
      </c>
      <c r="W46" s="63">
        <f t="shared" si="26"/>
        <v>0</v>
      </c>
      <c r="X46" s="64">
        <f t="shared" si="27"/>
        <v>1023</v>
      </c>
      <c r="Y46" s="65">
        <f t="shared" si="28"/>
        <v>170.5</v>
      </c>
      <c r="Z46" s="76">
        <f t="shared" si="23"/>
        <v>4</v>
      </c>
      <c r="AA46" s="63">
        <f t="shared" si="32"/>
        <v>2210</v>
      </c>
      <c r="AB46" s="67" t="e">
        <f t="shared" si="32"/>
        <v>#DIV/0!</v>
      </c>
      <c r="AC46" s="67">
        <f t="shared" si="32"/>
        <v>184.16666666666666</v>
      </c>
      <c r="AD46" s="78">
        <f t="shared" si="32"/>
        <v>10</v>
      </c>
      <c r="AE46" s="40"/>
      <c r="AF46" s="40"/>
      <c r="AG46" s="40"/>
      <c r="AH46" s="40"/>
      <c r="AI46" s="40"/>
      <c r="AJ46" s="10">
        <f t="shared" si="29"/>
        <v>4</v>
      </c>
      <c r="AK46" s="10">
        <f t="shared" si="25"/>
        <v>0</v>
      </c>
      <c r="AL46" s="40"/>
      <c r="AM46" s="40"/>
      <c r="AN46" s="40"/>
      <c r="AO46" s="40"/>
      <c r="AP46" s="40"/>
      <c r="AQ46" s="40"/>
      <c r="AR46" s="40"/>
      <c r="AS46" s="40"/>
    </row>
    <row r="47" spans="1:45" ht="12.75">
      <c r="A47" s="115">
        <f t="shared" si="31"/>
        <v>17</v>
      </c>
      <c r="B47" s="182" t="s">
        <v>76</v>
      </c>
      <c r="C47" s="69" t="s">
        <v>23</v>
      </c>
      <c r="D47" s="166"/>
      <c r="E47" s="155">
        <v>127</v>
      </c>
      <c r="F47" s="119"/>
      <c r="G47" s="120">
        <v>0</v>
      </c>
      <c r="H47" s="121">
        <v>148</v>
      </c>
      <c r="I47" s="119"/>
      <c r="J47" s="120">
        <v>0</v>
      </c>
      <c r="K47" s="121">
        <v>175</v>
      </c>
      <c r="L47" s="119"/>
      <c r="M47" s="120">
        <v>0</v>
      </c>
      <c r="N47" s="121">
        <v>203</v>
      </c>
      <c r="O47" s="119"/>
      <c r="P47" s="120">
        <v>2</v>
      </c>
      <c r="Q47" s="121">
        <v>162</v>
      </c>
      <c r="R47" s="119"/>
      <c r="S47" s="120">
        <v>2</v>
      </c>
      <c r="T47" s="121">
        <v>163</v>
      </c>
      <c r="U47" s="119"/>
      <c r="V47" s="122">
        <v>0</v>
      </c>
      <c r="W47" s="63">
        <f t="shared" si="26"/>
        <v>0</v>
      </c>
      <c r="X47" s="64">
        <f t="shared" si="27"/>
        <v>978</v>
      </c>
      <c r="Y47" s="65">
        <f t="shared" si="28"/>
        <v>163</v>
      </c>
      <c r="Z47" s="76">
        <f t="shared" si="23"/>
        <v>4</v>
      </c>
      <c r="AA47" s="63">
        <f t="shared" si="32"/>
        <v>2096</v>
      </c>
      <c r="AB47" s="67" t="e">
        <f t="shared" si="32"/>
        <v>#DIV/0!</v>
      </c>
      <c r="AC47" s="67">
        <f t="shared" si="32"/>
        <v>174.66666666666666</v>
      </c>
      <c r="AD47" s="78">
        <f t="shared" si="32"/>
        <v>10</v>
      </c>
      <c r="AE47" s="40"/>
      <c r="AF47" s="40"/>
      <c r="AG47" s="40"/>
      <c r="AH47" s="40"/>
      <c r="AI47" s="40"/>
      <c r="AJ47" s="10">
        <f t="shared" si="29"/>
        <v>4</v>
      </c>
      <c r="AK47" s="10">
        <f t="shared" si="25"/>
        <v>0</v>
      </c>
      <c r="AL47" s="40"/>
      <c r="AM47" s="40"/>
      <c r="AN47" s="40"/>
      <c r="AO47" s="40"/>
      <c r="AP47" s="40"/>
      <c r="AQ47" s="40"/>
      <c r="AR47" s="40"/>
      <c r="AS47" s="40"/>
    </row>
    <row r="48" spans="1:45" ht="12.75">
      <c r="A48" s="115">
        <f t="shared" si="31"/>
        <v>18</v>
      </c>
      <c r="B48" s="182" t="s">
        <v>76</v>
      </c>
      <c r="C48" s="69" t="s">
        <v>21</v>
      </c>
      <c r="D48" s="166"/>
      <c r="E48" s="155">
        <v>142</v>
      </c>
      <c r="F48" s="119"/>
      <c r="G48" s="120">
        <v>0</v>
      </c>
      <c r="H48" s="121">
        <v>127</v>
      </c>
      <c r="I48" s="119"/>
      <c r="J48" s="120">
        <v>0</v>
      </c>
      <c r="K48" s="121">
        <v>170</v>
      </c>
      <c r="L48" s="119"/>
      <c r="M48" s="120">
        <v>0</v>
      </c>
      <c r="N48" s="121">
        <v>172</v>
      </c>
      <c r="O48" s="119"/>
      <c r="P48" s="120">
        <v>2</v>
      </c>
      <c r="Q48" s="121">
        <v>203</v>
      </c>
      <c r="R48" s="119"/>
      <c r="S48" s="120">
        <v>0</v>
      </c>
      <c r="T48" s="121">
        <v>199</v>
      </c>
      <c r="U48" s="119"/>
      <c r="V48" s="122">
        <v>2</v>
      </c>
      <c r="W48" s="63">
        <f t="shared" si="26"/>
        <v>0</v>
      </c>
      <c r="X48" s="64">
        <f t="shared" si="27"/>
        <v>1013</v>
      </c>
      <c r="Y48" s="65">
        <f t="shared" si="28"/>
        <v>168.83333333333334</v>
      </c>
      <c r="Z48" s="76">
        <f t="shared" si="23"/>
        <v>4</v>
      </c>
      <c r="AA48" s="63">
        <f t="shared" si="32"/>
        <v>2148</v>
      </c>
      <c r="AB48" s="67" t="e">
        <f t="shared" si="32"/>
        <v>#DIV/0!</v>
      </c>
      <c r="AC48" s="67">
        <f t="shared" si="32"/>
        <v>179</v>
      </c>
      <c r="AD48" s="78">
        <f t="shared" si="32"/>
        <v>10</v>
      </c>
      <c r="AE48" s="40"/>
      <c r="AF48" s="40"/>
      <c r="AG48" s="40"/>
      <c r="AH48" s="40"/>
      <c r="AI48" s="40"/>
      <c r="AJ48" s="10">
        <f t="shared" si="29"/>
        <v>4</v>
      </c>
      <c r="AK48" s="10">
        <f t="shared" si="25"/>
        <v>0</v>
      </c>
      <c r="AL48" s="40"/>
      <c r="AM48" s="40"/>
      <c r="AN48" s="40"/>
      <c r="AO48" s="40"/>
      <c r="AP48" s="40"/>
      <c r="AQ48" s="40"/>
      <c r="AR48" s="40"/>
      <c r="AS48" s="40"/>
    </row>
    <row r="49" spans="1:45" ht="12.75">
      <c r="A49" s="115">
        <f t="shared" si="31"/>
        <v>19</v>
      </c>
      <c r="B49" s="182" t="s">
        <v>77</v>
      </c>
      <c r="C49" s="123" t="s">
        <v>87</v>
      </c>
      <c r="D49" s="167"/>
      <c r="E49" s="163">
        <v>218</v>
      </c>
      <c r="F49" s="126"/>
      <c r="G49" s="127">
        <v>2</v>
      </c>
      <c r="H49" s="128">
        <v>212</v>
      </c>
      <c r="I49" s="126"/>
      <c r="J49" s="127">
        <v>2</v>
      </c>
      <c r="K49" s="128">
        <v>199</v>
      </c>
      <c r="L49" s="126"/>
      <c r="M49" s="127">
        <v>2</v>
      </c>
      <c r="N49" s="128">
        <v>168</v>
      </c>
      <c r="O49" s="126"/>
      <c r="P49" s="127">
        <v>0</v>
      </c>
      <c r="Q49" s="128">
        <v>257</v>
      </c>
      <c r="R49" s="126"/>
      <c r="S49" s="127">
        <v>2</v>
      </c>
      <c r="T49" s="128">
        <v>182</v>
      </c>
      <c r="U49" s="126"/>
      <c r="V49" s="129">
        <v>2</v>
      </c>
      <c r="W49" s="142">
        <f t="shared" si="26"/>
        <v>0</v>
      </c>
      <c r="X49" s="86">
        <f t="shared" si="27"/>
        <v>1236</v>
      </c>
      <c r="Y49" s="87">
        <f t="shared" si="28"/>
        <v>206</v>
      </c>
      <c r="Z49" s="79">
        <f t="shared" si="23"/>
        <v>10</v>
      </c>
      <c r="AA49" s="88">
        <f aca="true" t="shared" si="33" ref="AA49:AD54">AA23</f>
        <v>2384</v>
      </c>
      <c r="AB49" s="89" t="e">
        <f t="shared" si="30"/>
        <v>#DIV/0!</v>
      </c>
      <c r="AC49" s="89">
        <f t="shared" si="30"/>
        <v>198.66666666666666</v>
      </c>
      <c r="AD49" s="90">
        <f t="shared" si="30"/>
        <v>18</v>
      </c>
      <c r="AE49" s="40"/>
      <c r="AF49" s="40"/>
      <c r="AG49" s="40"/>
      <c r="AH49" s="40"/>
      <c r="AI49" s="40"/>
      <c r="AJ49" s="10">
        <f t="shared" si="29"/>
        <v>0</v>
      </c>
      <c r="AK49" s="10">
        <f t="shared" si="25"/>
        <v>10</v>
      </c>
      <c r="AL49" s="40"/>
      <c r="AM49" s="40"/>
      <c r="AN49" s="40"/>
      <c r="AO49" s="40"/>
      <c r="AP49" s="40"/>
      <c r="AQ49" s="40"/>
      <c r="AR49" s="40"/>
      <c r="AS49" s="40"/>
    </row>
    <row r="50" spans="1:45" ht="12.75">
      <c r="A50" s="115">
        <f t="shared" si="31"/>
        <v>20</v>
      </c>
      <c r="B50" s="182" t="s">
        <v>77</v>
      </c>
      <c r="C50" s="123" t="s">
        <v>84</v>
      </c>
      <c r="D50" s="167"/>
      <c r="E50" s="163">
        <v>225</v>
      </c>
      <c r="F50" s="126"/>
      <c r="G50" s="127">
        <v>2</v>
      </c>
      <c r="H50" s="128">
        <v>210</v>
      </c>
      <c r="I50" s="126"/>
      <c r="J50" s="127">
        <v>0</v>
      </c>
      <c r="K50" s="128">
        <v>217</v>
      </c>
      <c r="L50" s="126"/>
      <c r="M50" s="127">
        <v>2</v>
      </c>
      <c r="N50" s="128">
        <v>236</v>
      </c>
      <c r="O50" s="126"/>
      <c r="P50" s="127">
        <v>2</v>
      </c>
      <c r="Q50" s="128">
        <v>243</v>
      </c>
      <c r="R50" s="126"/>
      <c r="S50" s="127">
        <v>0</v>
      </c>
      <c r="T50" s="128">
        <v>243</v>
      </c>
      <c r="U50" s="126"/>
      <c r="V50" s="129">
        <v>2</v>
      </c>
      <c r="W50" s="142">
        <f t="shared" si="26"/>
        <v>0</v>
      </c>
      <c r="X50" s="86">
        <f t="shared" si="27"/>
        <v>1374</v>
      </c>
      <c r="Y50" s="87">
        <f t="shared" si="28"/>
        <v>229</v>
      </c>
      <c r="Z50" s="79">
        <f t="shared" si="23"/>
        <v>8</v>
      </c>
      <c r="AA50" s="88">
        <f t="shared" si="33"/>
        <v>2680</v>
      </c>
      <c r="AB50" s="89" t="e">
        <f t="shared" si="30"/>
        <v>#DIV/0!</v>
      </c>
      <c r="AC50" s="89">
        <f t="shared" si="30"/>
        <v>223.33333333333334</v>
      </c>
      <c r="AD50" s="90">
        <f t="shared" si="30"/>
        <v>18</v>
      </c>
      <c r="AE50" s="40"/>
      <c r="AF50" s="40"/>
      <c r="AG50" s="40"/>
      <c r="AH50" s="40"/>
      <c r="AI50" s="40"/>
      <c r="AJ50" s="10">
        <f t="shared" si="29"/>
        <v>0</v>
      </c>
      <c r="AK50" s="10">
        <f t="shared" si="25"/>
        <v>8</v>
      </c>
      <c r="AL50" s="40"/>
      <c r="AM50" s="40"/>
      <c r="AN50" s="40"/>
      <c r="AO50" s="40"/>
      <c r="AP50" s="40"/>
      <c r="AQ50" s="40"/>
      <c r="AR50" s="40"/>
      <c r="AS50" s="40"/>
    </row>
    <row r="51" spans="1:45" ht="12.75">
      <c r="A51" s="115">
        <f t="shared" si="31"/>
        <v>21</v>
      </c>
      <c r="B51" s="182" t="s">
        <v>77</v>
      </c>
      <c r="C51" s="123" t="s">
        <v>73</v>
      </c>
      <c r="D51" s="167"/>
      <c r="E51" s="163">
        <v>192</v>
      </c>
      <c r="F51" s="126"/>
      <c r="G51" s="127">
        <v>2</v>
      </c>
      <c r="H51" s="128">
        <v>192</v>
      </c>
      <c r="I51" s="126"/>
      <c r="J51" s="127">
        <v>0</v>
      </c>
      <c r="K51" s="128">
        <v>193</v>
      </c>
      <c r="L51" s="126"/>
      <c r="M51" s="127">
        <v>2</v>
      </c>
      <c r="N51" s="128">
        <v>181</v>
      </c>
      <c r="O51" s="126"/>
      <c r="P51" s="127">
        <v>2</v>
      </c>
      <c r="Q51" s="128">
        <v>148</v>
      </c>
      <c r="R51" s="126"/>
      <c r="S51" s="127">
        <v>0</v>
      </c>
      <c r="T51" s="128">
        <v>116</v>
      </c>
      <c r="U51" s="126"/>
      <c r="V51" s="129">
        <v>0</v>
      </c>
      <c r="W51" s="142">
        <f t="shared" si="26"/>
        <v>0</v>
      </c>
      <c r="X51" s="86">
        <f t="shared" si="27"/>
        <v>1022</v>
      </c>
      <c r="Y51" s="87">
        <f t="shared" si="28"/>
        <v>170.33333333333334</v>
      </c>
      <c r="Z51" s="79">
        <f t="shared" si="23"/>
        <v>6</v>
      </c>
      <c r="AA51" s="88">
        <f t="shared" si="33"/>
        <v>2077</v>
      </c>
      <c r="AB51" s="89" t="e">
        <f t="shared" si="30"/>
        <v>#DIV/0!</v>
      </c>
      <c r="AC51" s="89">
        <f t="shared" si="30"/>
        <v>173.08333333333334</v>
      </c>
      <c r="AD51" s="90">
        <f t="shared" si="30"/>
        <v>16</v>
      </c>
      <c r="AE51" s="40"/>
      <c r="AF51" s="40"/>
      <c r="AG51" s="40"/>
      <c r="AH51" s="40"/>
      <c r="AI51" s="40"/>
      <c r="AJ51" s="10">
        <f t="shared" si="29"/>
        <v>0</v>
      </c>
      <c r="AK51" s="10">
        <f t="shared" si="25"/>
        <v>6</v>
      </c>
      <c r="AL51" s="40"/>
      <c r="AM51" s="40"/>
      <c r="AN51" s="40"/>
      <c r="AO51" s="40"/>
      <c r="AP51" s="40"/>
      <c r="AQ51" s="40"/>
      <c r="AR51" s="40"/>
      <c r="AS51" s="40"/>
    </row>
    <row r="52" spans="1:45" ht="12.75">
      <c r="A52" s="115">
        <f t="shared" si="31"/>
        <v>22</v>
      </c>
      <c r="B52" s="182" t="s">
        <v>77</v>
      </c>
      <c r="C52" s="123" t="s">
        <v>85</v>
      </c>
      <c r="D52" s="167"/>
      <c r="E52" s="163">
        <v>159</v>
      </c>
      <c r="F52" s="126"/>
      <c r="G52" s="127">
        <v>2</v>
      </c>
      <c r="H52" s="128">
        <v>151</v>
      </c>
      <c r="I52" s="126"/>
      <c r="J52" s="127">
        <v>0</v>
      </c>
      <c r="K52" s="128">
        <v>171</v>
      </c>
      <c r="L52" s="126"/>
      <c r="M52" s="127">
        <v>2</v>
      </c>
      <c r="N52" s="128">
        <v>127</v>
      </c>
      <c r="O52" s="126"/>
      <c r="P52" s="127">
        <v>0</v>
      </c>
      <c r="Q52" s="128">
        <v>153</v>
      </c>
      <c r="R52" s="126"/>
      <c r="S52" s="127">
        <v>0</v>
      </c>
      <c r="T52" s="128">
        <v>133</v>
      </c>
      <c r="U52" s="126"/>
      <c r="V52" s="129">
        <v>0</v>
      </c>
      <c r="W52" s="142">
        <f t="shared" si="26"/>
        <v>0</v>
      </c>
      <c r="X52" s="86">
        <f t="shared" si="27"/>
        <v>894</v>
      </c>
      <c r="Y52" s="87">
        <f t="shared" si="28"/>
        <v>149</v>
      </c>
      <c r="Z52" s="79">
        <f t="shared" si="23"/>
        <v>4</v>
      </c>
      <c r="AA52" s="88">
        <f t="shared" si="33"/>
        <v>2003</v>
      </c>
      <c r="AB52" s="89" t="e">
        <f t="shared" si="30"/>
        <v>#DIV/0!</v>
      </c>
      <c r="AC52" s="89">
        <f t="shared" si="30"/>
        <v>166.91666666666666</v>
      </c>
      <c r="AD52" s="90">
        <f t="shared" si="30"/>
        <v>8</v>
      </c>
      <c r="AE52" s="40"/>
      <c r="AF52" s="40"/>
      <c r="AG52" s="40"/>
      <c r="AH52" s="40"/>
      <c r="AI52" s="40"/>
      <c r="AJ52" s="10">
        <f t="shared" si="29"/>
        <v>0</v>
      </c>
      <c r="AK52" s="10">
        <f t="shared" si="25"/>
        <v>4</v>
      </c>
      <c r="AL52" s="40"/>
      <c r="AM52" s="40"/>
      <c r="AN52" s="40"/>
      <c r="AO52" s="40"/>
      <c r="AP52" s="40"/>
      <c r="AQ52" s="40"/>
      <c r="AR52" s="40"/>
      <c r="AS52" s="40"/>
    </row>
    <row r="53" spans="1:45" ht="12.75">
      <c r="A53" s="115">
        <f t="shared" si="31"/>
        <v>23</v>
      </c>
      <c r="B53" s="182" t="s">
        <v>77</v>
      </c>
      <c r="C53" s="123" t="s">
        <v>72</v>
      </c>
      <c r="D53" s="167"/>
      <c r="E53" s="163">
        <v>163</v>
      </c>
      <c r="F53" s="126"/>
      <c r="G53" s="127">
        <v>2</v>
      </c>
      <c r="H53" s="128">
        <v>172</v>
      </c>
      <c r="I53" s="126"/>
      <c r="J53" s="127">
        <v>2</v>
      </c>
      <c r="K53" s="128">
        <v>218</v>
      </c>
      <c r="L53" s="126"/>
      <c r="M53" s="127">
        <v>2</v>
      </c>
      <c r="N53" s="128">
        <v>196</v>
      </c>
      <c r="O53" s="126"/>
      <c r="P53" s="127">
        <v>2</v>
      </c>
      <c r="Q53" s="128">
        <v>211</v>
      </c>
      <c r="R53" s="126"/>
      <c r="S53" s="127">
        <v>2</v>
      </c>
      <c r="T53" s="128">
        <v>220</v>
      </c>
      <c r="U53" s="126"/>
      <c r="V53" s="129">
        <v>2</v>
      </c>
      <c r="W53" s="142">
        <f t="shared" si="26"/>
        <v>0</v>
      </c>
      <c r="X53" s="86">
        <f t="shared" si="27"/>
        <v>1180</v>
      </c>
      <c r="Y53" s="87">
        <f t="shared" si="28"/>
        <v>196.66666666666666</v>
      </c>
      <c r="Z53" s="79">
        <f t="shared" si="23"/>
        <v>12</v>
      </c>
      <c r="AA53" s="88">
        <f t="shared" si="33"/>
        <v>2293</v>
      </c>
      <c r="AB53" s="89" t="e">
        <f t="shared" si="33"/>
        <v>#DIV/0!</v>
      </c>
      <c r="AC53" s="89">
        <f t="shared" si="33"/>
        <v>191.08333333333334</v>
      </c>
      <c r="AD53" s="90">
        <f t="shared" si="33"/>
        <v>19</v>
      </c>
      <c r="AE53" s="40"/>
      <c r="AF53" s="40"/>
      <c r="AG53" s="40"/>
      <c r="AH53" s="40"/>
      <c r="AI53" s="40"/>
      <c r="AJ53" s="10">
        <f t="shared" si="29"/>
        <v>0</v>
      </c>
      <c r="AK53" s="10">
        <f t="shared" si="25"/>
        <v>12</v>
      </c>
      <c r="AL53" s="40"/>
      <c r="AM53" s="40"/>
      <c r="AN53" s="40"/>
      <c r="AO53" s="40"/>
      <c r="AP53" s="40"/>
      <c r="AQ53" s="40"/>
      <c r="AR53" s="40"/>
      <c r="AS53" s="40"/>
    </row>
    <row r="54" spans="1:45" ht="13.5" thickBot="1">
      <c r="A54" s="93">
        <v>24</v>
      </c>
      <c r="B54" s="181" t="s">
        <v>77</v>
      </c>
      <c r="C54" s="104" t="s">
        <v>88</v>
      </c>
      <c r="D54" s="95"/>
      <c r="E54" s="164">
        <v>200</v>
      </c>
      <c r="F54" s="97"/>
      <c r="G54" s="98">
        <v>2</v>
      </c>
      <c r="H54" s="99">
        <v>186</v>
      </c>
      <c r="I54" s="97"/>
      <c r="J54" s="98">
        <v>2</v>
      </c>
      <c r="K54" s="99">
        <v>136</v>
      </c>
      <c r="L54" s="97"/>
      <c r="M54" s="98">
        <v>0</v>
      </c>
      <c r="N54" s="99">
        <v>156</v>
      </c>
      <c r="O54" s="97"/>
      <c r="P54" s="98">
        <v>0</v>
      </c>
      <c r="Q54" s="99">
        <v>111</v>
      </c>
      <c r="R54" s="97"/>
      <c r="S54" s="98">
        <v>0</v>
      </c>
      <c r="T54" s="99">
        <v>111</v>
      </c>
      <c r="U54" s="97"/>
      <c r="V54" s="100">
        <v>0</v>
      </c>
      <c r="W54" s="142">
        <f t="shared" si="26"/>
        <v>0</v>
      </c>
      <c r="X54" s="102">
        <f t="shared" si="27"/>
        <v>900</v>
      </c>
      <c r="Y54" s="103">
        <f t="shared" si="28"/>
        <v>150</v>
      </c>
      <c r="Z54" s="104">
        <f t="shared" si="23"/>
        <v>4</v>
      </c>
      <c r="AA54" s="105">
        <f t="shared" si="33"/>
        <v>1894</v>
      </c>
      <c r="AB54" s="106" t="e">
        <f t="shared" si="33"/>
        <v>#DIV/0!</v>
      </c>
      <c r="AC54" s="106">
        <f t="shared" si="33"/>
        <v>157.83333333333334</v>
      </c>
      <c r="AD54" s="107">
        <f t="shared" si="33"/>
        <v>7</v>
      </c>
      <c r="AE54" s="40"/>
      <c r="AF54" s="40"/>
      <c r="AG54" s="40"/>
      <c r="AH54" s="40"/>
      <c r="AI54" s="40"/>
      <c r="AJ54" s="10">
        <f t="shared" si="29"/>
        <v>0</v>
      </c>
      <c r="AK54" s="10">
        <f t="shared" si="25"/>
        <v>4</v>
      </c>
      <c r="AL54" s="40"/>
      <c r="AM54" s="40"/>
      <c r="AN54" s="40"/>
      <c r="AO54" s="40"/>
      <c r="AP54" s="40"/>
      <c r="AQ54" s="40"/>
      <c r="AR54" s="40"/>
      <c r="AS54" s="40"/>
    </row>
    <row r="55" spans="1:45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7"/>
      <c r="Z55" s="38"/>
      <c r="AA55" s="168"/>
      <c r="AB55" s="168"/>
      <c r="AC55" s="169"/>
      <c r="AD55" s="17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</row>
    <row r="56" spans="1:45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7"/>
      <c r="Z56" s="38"/>
      <c r="AA56" s="168"/>
      <c r="AB56" s="168"/>
      <c r="AC56" s="169"/>
      <c r="AD56" s="170"/>
      <c r="AE56" s="40"/>
      <c r="AF56" s="40"/>
      <c r="AG56" s="40"/>
      <c r="AH56" s="40"/>
      <c r="AI56" s="40"/>
      <c r="AJ56" s="40">
        <f>SUM(AJ5:AJ54)</f>
        <v>134</v>
      </c>
      <c r="AK56" s="40">
        <f>SUM(AK5:AK54)</f>
        <v>154</v>
      </c>
      <c r="AL56" s="40"/>
      <c r="AM56" s="40"/>
      <c r="AN56" s="40"/>
      <c r="AO56" s="40"/>
      <c r="AP56" s="40"/>
      <c r="AQ56" s="40"/>
      <c r="AR56" s="40"/>
      <c r="AS56" s="40"/>
    </row>
    <row r="57" spans="1:45" ht="24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6"/>
      <c r="R57" s="33"/>
      <c r="S57" s="171"/>
      <c r="U57" s="171"/>
      <c r="V57" s="171"/>
      <c r="W57" s="171"/>
      <c r="X57" s="173"/>
      <c r="Y57" s="37"/>
      <c r="Z57" s="38"/>
      <c r="AA57" s="168"/>
      <c r="AB57" s="168"/>
      <c r="AC57" s="169"/>
      <c r="AD57" s="17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</row>
    <row r="58" spans="1:45" ht="24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6"/>
      <c r="R58" s="33"/>
      <c r="S58" s="171"/>
      <c r="U58" s="171"/>
      <c r="V58" s="171"/>
      <c r="W58" s="171"/>
      <c r="X58" s="174"/>
      <c r="Y58" s="37"/>
      <c r="Z58" s="38"/>
      <c r="AA58" s="168"/>
      <c r="AB58" s="168"/>
      <c r="AC58" s="169"/>
      <c r="AD58" s="17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</row>
    <row r="59" spans="1:45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7"/>
      <c r="Z59" s="38"/>
      <c r="AA59" s="168"/>
      <c r="AB59" s="168"/>
      <c r="AC59" s="169"/>
      <c r="AD59" s="17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</row>
    <row r="60" spans="1:45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7"/>
      <c r="Z60" s="38"/>
      <c r="AA60" s="168"/>
      <c r="AB60" s="168"/>
      <c r="AC60" s="169"/>
      <c r="AD60" s="17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</row>
    <row r="61" spans="1:45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7"/>
      <c r="Z61" s="38"/>
      <c r="AA61" s="168"/>
      <c r="AB61" s="168"/>
      <c r="AC61" s="169"/>
      <c r="AD61" s="17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</row>
    <row r="62" spans="1:45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7"/>
      <c r="Z62" s="38"/>
      <c r="AA62" s="168"/>
      <c r="AB62" s="168"/>
      <c r="AC62" s="169"/>
      <c r="AD62" s="17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</row>
    <row r="63" spans="1:45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7"/>
      <c r="Z63" s="38"/>
      <c r="AA63" s="168"/>
      <c r="AB63" s="168"/>
      <c r="AC63" s="169"/>
      <c r="AD63" s="17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</row>
    <row r="64" spans="1:45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7"/>
      <c r="Z64" s="38"/>
      <c r="AA64" s="168"/>
      <c r="AB64" s="168"/>
      <c r="AC64" s="169"/>
      <c r="AD64" s="17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</row>
    <row r="65" spans="1:45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7"/>
      <c r="Z65" s="38"/>
      <c r="AA65" s="168"/>
      <c r="AB65" s="168"/>
      <c r="AC65" s="169"/>
      <c r="AD65" s="17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</row>
    <row r="66" spans="1:45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7"/>
      <c r="Z66" s="38"/>
      <c r="AA66" s="168"/>
      <c r="AB66" s="168"/>
      <c r="AC66" s="169"/>
      <c r="AD66" s="17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</row>
    <row r="67" spans="1:45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7"/>
      <c r="Z67" s="38"/>
      <c r="AA67" s="168"/>
      <c r="AB67" s="168"/>
      <c r="AC67" s="169"/>
      <c r="AD67" s="17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</row>
    <row r="68" spans="1:45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7"/>
      <c r="Z68" s="38"/>
      <c r="AA68" s="168"/>
      <c r="AB68" s="168"/>
      <c r="AC68" s="169"/>
      <c r="AD68" s="17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</row>
    <row r="69" spans="1:45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7"/>
      <c r="Z69" s="38"/>
      <c r="AA69" s="168"/>
      <c r="AB69" s="168"/>
      <c r="AC69" s="169"/>
      <c r="AD69" s="17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</row>
    <row r="70" spans="1:45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7"/>
      <c r="Z70" s="38"/>
      <c r="AA70" s="168"/>
      <c r="AB70" s="168"/>
      <c r="AC70" s="169"/>
      <c r="AD70" s="17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</row>
    <row r="71" spans="1:45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7"/>
      <c r="Z71" s="38"/>
      <c r="AA71" s="168"/>
      <c r="AB71" s="168"/>
      <c r="AC71" s="169"/>
      <c r="AD71" s="17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1:45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7"/>
      <c r="Z72" s="38"/>
      <c r="AA72" s="168"/>
      <c r="AB72" s="168"/>
      <c r="AC72" s="169"/>
      <c r="AD72" s="17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</row>
    <row r="73" spans="1:45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7"/>
      <c r="Z73" s="38"/>
      <c r="AA73" s="168"/>
      <c r="AB73" s="168"/>
      <c r="AC73" s="169"/>
      <c r="AD73" s="17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1:45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7"/>
      <c r="Z74" s="38"/>
      <c r="AA74" s="168"/>
      <c r="AB74" s="168"/>
      <c r="AC74" s="169"/>
      <c r="AD74" s="17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45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7"/>
      <c r="Z75" s="38"/>
      <c r="AA75" s="168"/>
      <c r="AB75" s="168"/>
      <c r="AC75" s="169"/>
      <c r="AD75" s="17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45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7"/>
      <c r="Z76" s="38"/>
      <c r="AA76" s="168"/>
      <c r="AB76" s="168"/>
      <c r="AC76" s="169"/>
      <c r="AD76" s="17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</row>
    <row r="77" spans="1:45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7"/>
      <c r="Z77" s="38"/>
      <c r="AA77" s="168"/>
      <c r="AB77" s="168"/>
      <c r="AC77" s="169"/>
      <c r="AD77" s="17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</row>
    <row r="78" spans="1:45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7"/>
      <c r="Z78" s="38"/>
      <c r="AA78" s="168"/>
      <c r="AB78" s="168"/>
      <c r="AC78" s="169"/>
      <c r="AD78" s="17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45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7"/>
      <c r="Z79" s="38"/>
      <c r="AA79" s="168"/>
      <c r="AB79" s="168"/>
      <c r="AC79" s="169"/>
      <c r="AD79" s="17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45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7"/>
      <c r="Z80" s="38"/>
      <c r="AA80" s="168"/>
      <c r="AB80" s="168"/>
      <c r="AC80" s="169"/>
      <c r="AD80" s="17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</row>
    <row r="81" spans="1:45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7"/>
      <c r="Z81" s="38"/>
      <c r="AA81" s="168"/>
      <c r="AB81" s="168"/>
      <c r="AC81" s="169"/>
      <c r="AD81" s="17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45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7"/>
      <c r="Z82" s="38"/>
      <c r="AA82" s="168"/>
      <c r="AB82" s="168"/>
      <c r="AC82" s="169"/>
      <c r="AD82" s="17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</row>
    <row r="83" spans="1:45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7"/>
      <c r="Z83" s="38"/>
      <c r="AA83" s="168"/>
      <c r="AB83" s="168"/>
      <c r="AC83" s="169"/>
      <c r="AD83" s="17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</row>
    <row r="84" spans="1:45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7"/>
      <c r="Z84" s="38"/>
      <c r="AA84" s="168"/>
      <c r="AB84" s="168"/>
      <c r="AC84" s="169"/>
      <c r="AD84" s="17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</row>
    <row r="85" spans="1:45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7"/>
      <c r="Z85" s="38"/>
      <c r="AA85" s="168"/>
      <c r="AB85" s="168"/>
      <c r="AC85" s="169"/>
      <c r="AD85" s="17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</row>
    <row r="86" spans="1:45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7"/>
      <c r="Z86" s="38"/>
      <c r="AA86" s="168"/>
      <c r="AB86" s="168"/>
      <c r="AC86" s="169"/>
      <c r="AD86" s="17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</row>
    <row r="87" spans="1:45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7"/>
      <c r="Z87" s="38"/>
      <c r="AA87" s="168"/>
      <c r="AB87" s="168"/>
      <c r="AC87" s="169"/>
      <c r="AD87" s="17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</row>
    <row r="88" spans="1:45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7"/>
      <c r="Z88" s="38"/>
      <c r="AA88" s="168"/>
      <c r="AB88" s="168"/>
      <c r="AC88" s="169"/>
      <c r="AD88" s="17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</row>
    <row r="89" spans="1:45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7"/>
      <c r="Z89" s="38"/>
      <c r="AA89" s="168"/>
      <c r="AB89" s="168"/>
      <c r="AC89" s="169"/>
      <c r="AD89" s="17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</row>
    <row r="90" spans="1:45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7"/>
      <c r="Z90" s="38"/>
      <c r="AA90" s="168"/>
      <c r="AB90" s="168"/>
      <c r="AC90" s="169"/>
      <c r="AD90" s="17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</row>
    <row r="91" spans="1:45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7"/>
      <c r="Z91" s="38"/>
      <c r="AA91" s="168"/>
      <c r="AB91" s="168"/>
      <c r="AC91" s="169"/>
      <c r="AD91" s="17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</row>
    <row r="92" spans="1:45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7"/>
      <c r="Z92" s="38"/>
      <c r="AA92" s="168"/>
      <c r="AB92" s="168"/>
      <c r="AC92" s="169"/>
      <c r="AD92" s="17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</row>
    <row r="93" spans="1:45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7"/>
      <c r="Z93" s="38"/>
      <c r="AA93" s="168"/>
      <c r="AB93" s="168"/>
      <c r="AC93" s="169"/>
      <c r="AD93" s="17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</row>
    <row r="94" spans="1:45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7"/>
      <c r="Z94" s="38"/>
      <c r="AA94" s="168"/>
      <c r="AB94" s="168"/>
      <c r="AC94" s="169"/>
      <c r="AD94" s="17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</row>
    <row r="95" spans="1:45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7"/>
      <c r="Z95" s="38"/>
      <c r="AA95" s="168"/>
      <c r="AB95" s="168"/>
      <c r="AC95" s="169"/>
      <c r="AD95" s="17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</row>
    <row r="96" spans="1:45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7"/>
      <c r="Z96" s="38"/>
      <c r="AA96" s="168"/>
      <c r="AB96" s="168"/>
      <c r="AC96" s="169"/>
      <c r="AD96" s="170"/>
      <c r="AK96" s="40"/>
      <c r="AL96" s="40"/>
      <c r="AM96" s="40"/>
      <c r="AN96" s="40"/>
      <c r="AO96" s="40"/>
      <c r="AP96" s="40"/>
      <c r="AQ96" s="40"/>
      <c r="AR96" s="40"/>
      <c r="AS96" s="40"/>
    </row>
    <row r="97" spans="1:26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7"/>
      <c r="Z97" s="38"/>
    </row>
  </sheetData>
  <mergeCells count="4">
    <mergeCell ref="AA29:AD29"/>
    <mergeCell ref="Y1:Z1"/>
    <mergeCell ref="Y2:Z2"/>
    <mergeCell ref="AA3:AD3"/>
  </mergeCells>
  <conditionalFormatting sqref="E5:V28">
    <cfRule type="cellIs" priority="1" dxfId="0" operator="between" stopIfTrue="1">
      <formula>200</formula>
      <formula>300</formula>
    </cfRule>
  </conditionalFormatting>
  <conditionalFormatting sqref="E31:V54">
    <cfRule type="cellIs" priority="2" dxfId="0" operator="between" stopIfTrue="1">
      <formula>200</formula>
      <formula>299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16" customWidth="1"/>
    <col min="2" max="2" width="8.7109375" style="17" customWidth="1"/>
    <col min="3" max="3" width="15.28125" style="10" bestFit="1" customWidth="1"/>
    <col min="4" max="4" width="10.421875" style="18" customWidth="1"/>
    <col min="5" max="8" width="5.57421875" style="18" customWidth="1"/>
    <col min="9" max="9" width="9.00390625" style="18" customWidth="1"/>
    <col min="10" max="10" width="17.28125" style="19" customWidth="1"/>
    <col min="11" max="16384" width="9.140625" style="10" customWidth="1"/>
  </cols>
  <sheetData>
    <row r="1" spans="1:10" ht="12.75">
      <c r="A1" s="5" t="s">
        <v>41</v>
      </c>
      <c r="B1" s="6" t="s">
        <v>42</v>
      </c>
      <c r="C1" s="7" t="s">
        <v>43</v>
      </c>
      <c r="D1" s="8" t="s">
        <v>55</v>
      </c>
      <c r="E1" s="8">
        <v>1</v>
      </c>
      <c r="F1" s="8">
        <v>2</v>
      </c>
      <c r="G1" s="8">
        <v>3</v>
      </c>
      <c r="H1" s="8">
        <v>4</v>
      </c>
      <c r="I1" s="8" t="s">
        <v>44</v>
      </c>
      <c r="J1" s="9" t="s">
        <v>45</v>
      </c>
    </row>
    <row r="2" spans="1:10" ht="12.75">
      <c r="A2" s="11">
        <v>39481</v>
      </c>
      <c r="B2" s="12">
        <v>1</v>
      </c>
      <c r="C2" s="13" t="s">
        <v>29</v>
      </c>
      <c r="D2" s="14">
        <v>12</v>
      </c>
      <c r="E2" s="14">
        <v>167</v>
      </c>
      <c r="F2" s="14">
        <v>196</v>
      </c>
      <c r="G2" s="14">
        <v>229</v>
      </c>
      <c r="H2" s="14">
        <v>174</v>
      </c>
      <c r="I2" s="14">
        <f aca="true" t="shared" si="0" ref="I2:I211">SUM(E2:H2)+4*D2</f>
        <v>814</v>
      </c>
      <c r="J2" s="15">
        <f aca="true" t="shared" si="1" ref="J2:J211">I2/4</f>
        <v>203.5</v>
      </c>
    </row>
    <row r="3" spans="1:10" ht="12.75">
      <c r="A3" s="11">
        <v>39482</v>
      </c>
      <c r="B3" s="12">
        <v>1</v>
      </c>
      <c r="C3" s="13" t="s">
        <v>4</v>
      </c>
      <c r="D3" s="14">
        <v>15</v>
      </c>
      <c r="E3" s="14">
        <v>202</v>
      </c>
      <c r="F3" s="14">
        <v>202</v>
      </c>
      <c r="G3" s="14">
        <v>212</v>
      </c>
      <c r="H3" s="14">
        <v>164</v>
      </c>
      <c r="I3" s="14">
        <f t="shared" si="0"/>
        <v>840</v>
      </c>
      <c r="J3" s="15">
        <f t="shared" si="1"/>
        <v>210</v>
      </c>
    </row>
    <row r="4" spans="1:10" ht="12.75">
      <c r="A4" s="11">
        <v>39488</v>
      </c>
      <c r="B4" s="12">
        <v>2</v>
      </c>
      <c r="C4" s="13" t="s">
        <v>29</v>
      </c>
      <c r="D4" s="14">
        <v>12</v>
      </c>
      <c r="E4" s="14">
        <v>214</v>
      </c>
      <c r="F4" s="14">
        <v>192</v>
      </c>
      <c r="G4" s="14">
        <v>165</v>
      </c>
      <c r="H4" s="14">
        <v>235</v>
      </c>
      <c r="I4" s="14">
        <f t="shared" si="0"/>
        <v>854</v>
      </c>
      <c r="J4" s="15">
        <f t="shared" si="1"/>
        <v>213.5</v>
      </c>
    </row>
    <row r="5" spans="1:10" ht="12.75">
      <c r="A5" s="11">
        <v>39488</v>
      </c>
      <c r="B5" s="12">
        <v>1</v>
      </c>
      <c r="C5" s="13" t="s">
        <v>27</v>
      </c>
      <c r="D5" s="14">
        <v>14</v>
      </c>
      <c r="E5" s="14">
        <v>118</v>
      </c>
      <c r="F5" s="14">
        <v>183</v>
      </c>
      <c r="G5" s="14">
        <v>224</v>
      </c>
      <c r="H5" s="14">
        <v>186</v>
      </c>
      <c r="I5" s="14">
        <f t="shared" si="0"/>
        <v>767</v>
      </c>
      <c r="J5" s="15">
        <f t="shared" si="1"/>
        <v>191.75</v>
      </c>
    </row>
    <row r="6" spans="1:10" ht="12.75">
      <c r="A6" s="11">
        <v>39489</v>
      </c>
      <c r="B6" s="12">
        <v>1</v>
      </c>
      <c r="C6" s="13" t="s">
        <v>23</v>
      </c>
      <c r="D6" s="14">
        <v>35</v>
      </c>
      <c r="E6" s="14">
        <v>205</v>
      </c>
      <c r="F6" s="14">
        <v>216</v>
      </c>
      <c r="G6" s="14">
        <v>226</v>
      </c>
      <c r="H6" s="14">
        <v>177</v>
      </c>
      <c r="I6" s="14">
        <f t="shared" si="0"/>
        <v>964</v>
      </c>
      <c r="J6" s="15">
        <f t="shared" si="1"/>
        <v>241</v>
      </c>
    </row>
    <row r="7" spans="1:10" ht="12.75">
      <c r="A7" s="11">
        <v>39489</v>
      </c>
      <c r="B7" s="12">
        <v>1</v>
      </c>
      <c r="C7" s="13" t="s">
        <v>34</v>
      </c>
      <c r="D7" s="14">
        <v>12</v>
      </c>
      <c r="E7" s="14">
        <v>206</v>
      </c>
      <c r="F7" s="14">
        <v>173</v>
      </c>
      <c r="G7" s="14">
        <v>192</v>
      </c>
      <c r="H7" s="14">
        <v>194</v>
      </c>
      <c r="I7" s="14">
        <f t="shared" si="0"/>
        <v>813</v>
      </c>
      <c r="J7" s="15">
        <f t="shared" si="1"/>
        <v>203.25</v>
      </c>
    </row>
    <row r="8" spans="1:10" ht="12.75">
      <c r="A8" s="11">
        <v>39489</v>
      </c>
      <c r="B8" s="12">
        <v>1</v>
      </c>
      <c r="C8" s="13" t="s">
        <v>14</v>
      </c>
      <c r="D8" s="14">
        <v>15</v>
      </c>
      <c r="E8" s="14">
        <v>184</v>
      </c>
      <c r="F8" s="14">
        <v>147</v>
      </c>
      <c r="G8" s="14">
        <v>199</v>
      </c>
      <c r="H8" s="14">
        <v>184</v>
      </c>
      <c r="I8" s="14">
        <f t="shared" si="0"/>
        <v>774</v>
      </c>
      <c r="J8" s="15">
        <f t="shared" si="1"/>
        <v>193.5</v>
      </c>
    </row>
    <row r="9" spans="1:10" ht="12.75">
      <c r="A9" s="11">
        <v>39490</v>
      </c>
      <c r="B9" s="12">
        <v>2</v>
      </c>
      <c r="C9" s="13" t="s">
        <v>23</v>
      </c>
      <c r="D9" s="14">
        <v>35</v>
      </c>
      <c r="E9" s="14">
        <v>167</v>
      </c>
      <c r="F9" s="14">
        <v>163</v>
      </c>
      <c r="G9" s="14">
        <v>147</v>
      </c>
      <c r="H9" s="14">
        <v>161</v>
      </c>
      <c r="I9" s="14">
        <f t="shared" si="0"/>
        <v>778</v>
      </c>
      <c r="J9" s="15">
        <f t="shared" si="1"/>
        <v>194.5</v>
      </c>
    </row>
    <row r="10" spans="1:10" ht="12.75">
      <c r="A10" s="11">
        <v>39490</v>
      </c>
      <c r="B10" s="12">
        <v>1</v>
      </c>
      <c r="C10" s="13" t="s">
        <v>26</v>
      </c>
      <c r="D10" s="14">
        <v>27</v>
      </c>
      <c r="E10" s="14">
        <v>233</v>
      </c>
      <c r="F10" s="14">
        <v>195</v>
      </c>
      <c r="G10" s="14">
        <v>177</v>
      </c>
      <c r="H10" s="14">
        <v>157</v>
      </c>
      <c r="I10" s="14">
        <f t="shared" si="0"/>
        <v>870</v>
      </c>
      <c r="J10" s="15">
        <f t="shared" si="1"/>
        <v>217.5</v>
      </c>
    </row>
    <row r="11" spans="1:10" ht="12.75">
      <c r="A11" s="11">
        <v>39491</v>
      </c>
      <c r="B11" s="12">
        <v>1</v>
      </c>
      <c r="C11" s="13" t="s">
        <v>21</v>
      </c>
      <c r="D11" s="14">
        <v>30</v>
      </c>
      <c r="E11" s="14">
        <v>193</v>
      </c>
      <c r="F11" s="14">
        <v>190</v>
      </c>
      <c r="G11" s="14">
        <v>190</v>
      </c>
      <c r="H11" s="14">
        <v>184</v>
      </c>
      <c r="I11" s="14">
        <f t="shared" si="0"/>
        <v>877</v>
      </c>
      <c r="J11" s="15">
        <f t="shared" si="1"/>
        <v>219.25</v>
      </c>
    </row>
    <row r="12" spans="1:10" ht="12.75">
      <c r="A12" s="11">
        <v>39493</v>
      </c>
      <c r="B12" s="12">
        <v>1</v>
      </c>
      <c r="C12" s="13" t="s">
        <v>31</v>
      </c>
      <c r="D12" s="14">
        <v>10</v>
      </c>
      <c r="E12" s="14">
        <v>147</v>
      </c>
      <c r="F12" s="14">
        <v>193</v>
      </c>
      <c r="G12" s="14">
        <v>171</v>
      </c>
      <c r="H12" s="14">
        <v>149</v>
      </c>
      <c r="I12" s="14">
        <f t="shared" si="0"/>
        <v>700</v>
      </c>
      <c r="J12" s="15">
        <f t="shared" si="1"/>
        <v>175</v>
      </c>
    </row>
    <row r="13" spans="1:10" ht="12.75">
      <c r="A13" s="11">
        <v>39493</v>
      </c>
      <c r="B13" s="12">
        <v>2</v>
      </c>
      <c r="C13" s="13" t="s">
        <v>31</v>
      </c>
      <c r="D13" s="14">
        <v>10</v>
      </c>
      <c r="E13" s="14">
        <v>150</v>
      </c>
      <c r="F13" s="14">
        <v>164</v>
      </c>
      <c r="G13" s="14">
        <v>203</v>
      </c>
      <c r="H13" s="14">
        <v>171</v>
      </c>
      <c r="I13" s="14">
        <f t="shared" si="0"/>
        <v>728</v>
      </c>
      <c r="J13" s="15">
        <f t="shared" si="1"/>
        <v>182</v>
      </c>
    </row>
    <row r="14" spans="1:10" ht="12.75">
      <c r="A14" s="11">
        <v>39493</v>
      </c>
      <c r="B14" s="12">
        <v>3</v>
      </c>
      <c r="C14" s="13" t="s">
        <v>23</v>
      </c>
      <c r="D14" s="14">
        <v>35</v>
      </c>
      <c r="E14" s="14">
        <v>185</v>
      </c>
      <c r="F14" s="14">
        <v>204</v>
      </c>
      <c r="G14" s="14">
        <v>222</v>
      </c>
      <c r="H14" s="14">
        <v>214</v>
      </c>
      <c r="I14" s="14">
        <f t="shared" si="0"/>
        <v>965</v>
      </c>
      <c r="J14" s="15">
        <f t="shared" si="1"/>
        <v>241.25</v>
      </c>
    </row>
    <row r="15" spans="1:10" ht="12.75">
      <c r="A15" s="11">
        <v>39493</v>
      </c>
      <c r="B15" s="12">
        <v>2</v>
      </c>
      <c r="C15" s="13" t="s">
        <v>26</v>
      </c>
      <c r="D15" s="14">
        <v>27</v>
      </c>
      <c r="E15" s="14">
        <v>168</v>
      </c>
      <c r="F15" s="14">
        <v>157</v>
      </c>
      <c r="G15" s="14">
        <v>162</v>
      </c>
      <c r="H15" s="14">
        <v>226</v>
      </c>
      <c r="I15" s="14">
        <f t="shared" si="0"/>
        <v>821</v>
      </c>
      <c r="J15" s="15">
        <f t="shared" si="1"/>
        <v>205.25</v>
      </c>
    </row>
    <row r="16" spans="1:10" ht="12.75">
      <c r="A16" s="11">
        <v>39496</v>
      </c>
      <c r="B16" s="12">
        <v>3</v>
      </c>
      <c r="C16" s="13" t="s">
        <v>31</v>
      </c>
      <c r="D16" s="14">
        <v>10</v>
      </c>
      <c r="E16" s="14">
        <v>213</v>
      </c>
      <c r="F16" s="14">
        <v>202</v>
      </c>
      <c r="G16" s="14">
        <v>226</v>
      </c>
      <c r="H16" s="14">
        <v>203</v>
      </c>
      <c r="I16" s="14">
        <f t="shared" si="0"/>
        <v>884</v>
      </c>
      <c r="J16" s="15">
        <f t="shared" si="1"/>
        <v>221</v>
      </c>
    </row>
    <row r="17" spans="1:10" ht="12.75">
      <c r="A17" s="11">
        <v>39496</v>
      </c>
      <c r="B17" s="12">
        <v>1</v>
      </c>
      <c r="C17" s="13" t="s">
        <v>7</v>
      </c>
      <c r="D17" s="14">
        <v>8</v>
      </c>
      <c r="E17" s="14">
        <v>188</v>
      </c>
      <c r="F17" s="14">
        <v>147</v>
      </c>
      <c r="G17" s="14">
        <v>195</v>
      </c>
      <c r="H17" s="14">
        <v>203</v>
      </c>
      <c r="I17" s="14">
        <f t="shared" si="0"/>
        <v>765</v>
      </c>
      <c r="J17" s="15">
        <f t="shared" si="1"/>
        <v>191.25</v>
      </c>
    </row>
    <row r="18" spans="1:10" ht="12.75">
      <c r="A18" s="11">
        <v>39498</v>
      </c>
      <c r="B18" s="12">
        <v>4</v>
      </c>
      <c r="C18" s="13" t="s">
        <v>23</v>
      </c>
      <c r="D18" s="14">
        <v>35</v>
      </c>
      <c r="E18" s="14">
        <v>215</v>
      </c>
      <c r="F18" s="14">
        <v>160</v>
      </c>
      <c r="G18" s="14">
        <v>221</v>
      </c>
      <c r="H18" s="14">
        <v>158</v>
      </c>
      <c r="I18" s="14">
        <f t="shared" si="0"/>
        <v>894</v>
      </c>
      <c r="J18" s="15">
        <f t="shared" si="1"/>
        <v>223.5</v>
      </c>
    </row>
    <row r="19" spans="1:10" ht="12.75">
      <c r="A19" s="11">
        <v>39498</v>
      </c>
      <c r="B19" s="12">
        <v>3</v>
      </c>
      <c r="C19" s="13" t="s">
        <v>26</v>
      </c>
      <c r="D19" s="14">
        <v>27</v>
      </c>
      <c r="E19" s="14">
        <v>169</v>
      </c>
      <c r="F19" s="14">
        <v>150</v>
      </c>
      <c r="G19" s="14">
        <v>169</v>
      </c>
      <c r="H19" s="14">
        <v>235</v>
      </c>
      <c r="I19" s="14">
        <f t="shared" si="0"/>
        <v>831</v>
      </c>
      <c r="J19" s="15">
        <f t="shared" si="1"/>
        <v>207.75</v>
      </c>
    </row>
    <row r="20" spans="1:10" ht="12.75">
      <c r="A20" s="11">
        <v>39499</v>
      </c>
      <c r="B20" s="12">
        <v>4</v>
      </c>
      <c r="C20" s="13" t="s">
        <v>31</v>
      </c>
      <c r="D20" s="14">
        <v>10</v>
      </c>
      <c r="E20" s="14">
        <v>199</v>
      </c>
      <c r="F20" s="14">
        <v>158</v>
      </c>
      <c r="G20" s="14">
        <v>213</v>
      </c>
      <c r="H20" s="14">
        <v>159</v>
      </c>
      <c r="I20" s="14">
        <f t="shared" si="0"/>
        <v>769</v>
      </c>
      <c r="J20" s="15">
        <f t="shared" si="1"/>
        <v>192.25</v>
      </c>
    </row>
    <row r="21" spans="1:10" ht="12.75">
      <c r="A21" s="11">
        <v>39499</v>
      </c>
      <c r="B21" s="12">
        <v>1</v>
      </c>
      <c r="C21" s="13" t="s">
        <v>30</v>
      </c>
      <c r="D21" s="14">
        <v>17</v>
      </c>
      <c r="E21" s="14">
        <v>193</v>
      </c>
      <c r="F21" s="14">
        <v>175</v>
      </c>
      <c r="G21" s="14">
        <v>160</v>
      </c>
      <c r="H21" s="14">
        <v>138</v>
      </c>
      <c r="I21" s="14">
        <f t="shared" si="0"/>
        <v>734</v>
      </c>
      <c r="J21" s="15">
        <f t="shared" si="1"/>
        <v>183.5</v>
      </c>
    </row>
    <row r="22" spans="1:10" ht="12.75">
      <c r="A22" s="11">
        <v>39499</v>
      </c>
      <c r="B22" s="12">
        <v>4</v>
      </c>
      <c r="C22" s="13" t="s">
        <v>26</v>
      </c>
      <c r="D22" s="14">
        <v>27</v>
      </c>
      <c r="E22" s="14">
        <v>166</v>
      </c>
      <c r="F22" s="14">
        <v>183</v>
      </c>
      <c r="G22" s="14">
        <v>193</v>
      </c>
      <c r="H22" s="14">
        <v>180</v>
      </c>
      <c r="I22" s="14">
        <f t="shared" si="0"/>
        <v>830</v>
      </c>
      <c r="J22" s="15">
        <f t="shared" si="1"/>
        <v>207.5</v>
      </c>
    </row>
    <row r="23" spans="1:10" ht="12.75">
      <c r="A23" s="11">
        <v>39499</v>
      </c>
      <c r="B23" s="12">
        <v>5</v>
      </c>
      <c r="C23" s="13" t="s">
        <v>23</v>
      </c>
      <c r="D23" s="14">
        <v>35</v>
      </c>
      <c r="E23" s="14">
        <v>158</v>
      </c>
      <c r="F23" s="14">
        <v>183</v>
      </c>
      <c r="G23" s="14">
        <v>172</v>
      </c>
      <c r="H23" s="14">
        <v>165</v>
      </c>
      <c r="I23" s="14">
        <f t="shared" si="0"/>
        <v>818</v>
      </c>
      <c r="J23" s="15">
        <f t="shared" si="1"/>
        <v>204.5</v>
      </c>
    </row>
    <row r="24" spans="1:10" ht="12.75">
      <c r="A24" s="11">
        <v>39500</v>
      </c>
      <c r="B24" s="12">
        <v>5</v>
      </c>
      <c r="C24" s="13" t="s">
        <v>31</v>
      </c>
      <c r="D24" s="14">
        <v>10</v>
      </c>
      <c r="E24" s="14">
        <v>224</v>
      </c>
      <c r="F24" s="14">
        <v>203</v>
      </c>
      <c r="G24" s="14">
        <v>213</v>
      </c>
      <c r="H24" s="14">
        <v>203</v>
      </c>
      <c r="I24" s="14">
        <f t="shared" si="0"/>
        <v>883</v>
      </c>
      <c r="J24" s="15">
        <f t="shared" si="1"/>
        <v>220.75</v>
      </c>
    </row>
    <row r="25" spans="1:10" ht="12.75">
      <c r="A25" s="11">
        <v>39500</v>
      </c>
      <c r="B25" s="12">
        <v>6</v>
      </c>
      <c r="C25" s="13" t="s">
        <v>31</v>
      </c>
      <c r="D25" s="14">
        <v>10</v>
      </c>
      <c r="E25" s="14">
        <v>216</v>
      </c>
      <c r="F25" s="14">
        <v>190</v>
      </c>
      <c r="G25" s="14">
        <v>170</v>
      </c>
      <c r="H25" s="14">
        <v>182</v>
      </c>
      <c r="I25" s="14">
        <f t="shared" si="0"/>
        <v>798</v>
      </c>
      <c r="J25" s="15">
        <f t="shared" si="1"/>
        <v>199.5</v>
      </c>
    </row>
    <row r="26" spans="1:10" ht="12.75">
      <c r="A26" s="11">
        <v>39501</v>
      </c>
      <c r="B26" s="12">
        <v>1</v>
      </c>
      <c r="C26" s="13" t="s">
        <v>1</v>
      </c>
      <c r="D26" s="14">
        <v>10</v>
      </c>
      <c r="E26" s="14">
        <v>163</v>
      </c>
      <c r="F26" s="14">
        <v>179</v>
      </c>
      <c r="G26" s="14">
        <v>177</v>
      </c>
      <c r="H26" s="14">
        <v>165</v>
      </c>
      <c r="I26" s="14">
        <f t="shared" si="0"/>
        <v>724</v>
      </c>
      <c r="J26" s="15">
        <f t="shared" si="1"/>
        <v>181</v>
      </c>
    </row>
    <row r="27" spans="1:10" ht="12.75">
      <c r="A27" s="11">
        <v>39501</v>
      </c>
      <c r="B27" s="12">
        <v>1</v>
      </c>
      <c r="C27" s="13" t="s">
        <v>2</v>
      </c>
      <c r="D27" s="14">
        <v>26</v>
      </c>
      <c r="E27" s="14">
        <v>189</v>
      </c>
      <c r="F27" s="14">
        <v>174</v>
      </c>
      <c r="G27" s="14">
        <v>183</v>
      </c>
      <c r="H27" s="14">
        <v>202</v>
      </c>
      <c r="I27" s="14">
        <f t="shared" si="0"/>
        <v>852</v>
      </c>
      <c r="J27" s="15">
        <f t="shared" si="1"/>
        <v>213</v>
      </c>
    </row>
    <row r="28" spans="1:10" ht="12.75">
      <c r="A28" s="11">
        <v>39502</v>
      </c>
      <c r="B28" s="12">
        <v>1</v>
      </c>
      <c r="C28" s="13" t="s">
        <v>15</v>
      </c>
      <c r="D28" s="14">
        <v>15</v>
      </c>
      <c r="E28" s="14">
        <v>168</v>
      </c>
      <c r="F28" s="14">
        <v>245</v>
      </c>
      <c r="G28" s="14">
        <v>182</v>
      </c>
      <c r="H28" s="14">
        <v>204</v>
      </c>
      <c r="I28" s="14">
        <f t="shared" si="0"/>
        <v>859</v>
      </c>
      <c r="J28" s="15">
        <f t="shared" si="1"/>
        <v>214.75</v>
      </c>
    </row>
    <row r="29" spans="1:10" ht="12.75">
      <c r="A29" s="11">
        <v>39502</v>
      </c>
      <c r="B29" s="12">
        <v>1</v>
      </c>
      <c r="C29" s="13" t="s">
        <v>13</v>
      </c>
      <c r="D29" s="14">
        <v>37</v>
      </c>
      <c r="E29" s="14">
        <v>157</v>
      </c>
      <c r="F29" s="14">
        <v>148</v>
      </c>
      <c r="G29" s="14">
        <v>169</v>
      </c>
      <c r="H29" s="14">
        <v>189</v>
      </c>
      <c r="I29" s="14">
        <f t="shared" si="0"/>
        <v>811</v>
      </c>
      <c r="J29" s="15">
        <f t="shared" si="1"/>
        <v>202.75</v>
      </c>
    </row>
    <row r="30" spans="1:10" ht="12.75">
      <c r="A30" s="11">
        <v>39502</v>
      </c>
      <c r="B30" s="12">
        <v>2</v>
      </c>
      <c r="C30" s="13" t="s">
        <v>2</v>
      </c>
      <c r="D30" s="14">
        <v>26</v>
      </c>
      <c r="E30" s="14">
        <v>191</v>
      </c>
      <c r="F30" s="14">
        <v>139</v>
      </c>
      <c r="G30" s="14">
        <v>151</v>
      </c>
      <c r="H30" s="14">
        <v>172</v>
      </c>
      <c r="I30" s="14">
        <f t="shared" si="0"/>
        <v>757</v>
      </c>
      <c r="J30" s="15">
        <f t="shared" si="1"/>
        <v>189.25</v>
      </c>
    </row>
    <row r="31" spans="1:10" ht="12.75">
      <c r="A31" s="11">
        <v>39502</v>
      </c>
      <c r="B31" s="12">
        <v>3</v>
      </c>
      <c r="C31" s="13" t="s">
        <v>29</v>
      </c>
      <c r="D31" s="14">
        <v>12</v>
      </c>
      <c r="E31" s="14">
        <v>231</v>
      </c>
      <c r="F31" s="14">
        <v>245</v>
      </c>
      <c r="G31" s="14">
        <v>191</v>
      </c>
      <c r="H31" s="14">
        <v>151</v>
      </c>
      <c r="I31" s="14">
        <f t="shared" si="0"/>
        <v>866</v>
      </c>
      <c r="J31" s="15">
        <f t="shared" si="1"/>
        <v>216.5</v>
      </c>
    </row>
    <row r="32" spans="1:10" ht="12.75">
      <c r="A32" s="11">
        <v>39502</v>
      </c>
      <c r="B32" s="12">
        <v>2</v>
      </c>
      <c r="C32" s="13" t="s">
        <v>1</v>
      </c>
      <c r="D32" s="14">
        <v>10</v>
      </c>
      <c r="E32" s="14">
        <v>184</v>
      </c>
      <c r="F32" s="14">
        <v>184</v>
      </c>
      <c r="G32" s="14">
        <v>186</v>
      </c>
      <c r="H32" s="14">
        <v>254</v>
      </c>
      <c r="I32" s="14">
        <f t="shared" si="0"/>
        <v>848</v>
      </c>
      <c r="J32" s="15">
        <f t="shared" si="1"/>
        <v>212</v>
      </c>
    </row>
    <row r="33" spans="1:10" ht="12.75">
      <c r="A33" s="11">
        <v>39502</v>
      </c>
      <c r="B33" s="12">
        <v>1</v>
      </c>
      <c r="C33" s="13" t="s">
        <v>36</v>
      </c>
      <c r="D33" s="14">
        <v>32</v>
      </c>
      <c r="E33" s="14">
        <v>152</v>
      </c>
      <c r="F33" s="14">
        <v>191</v>
      </c>
      <c r="G33" s="14">
        <v>175</v>
      </c>
      <c r="H33" s="14">
        <v>181</v>
      </c>
      <c r="I33" s="14">
        <f t="shared" si="0"/>
        <v>827</v>
      </c>
      <c r="J33" s="15">
        <f t="shared" si="1"/>
        <v>206.75</v>
      </c>
    </row>
    <row r="34" spans="1:10" ht="12.75">
      <c r="A34" s="11">
        <v>39503</v>
      </c>
      <c r="B34" s="12">
        <v>1</v>
      </c>
      <c r="C34" s="13" t="s">
        <v>3</v>
      </c>
      <c r="D34" s="14">
        <v>14</v>
      </c>
      <c r="E34" s="14">
        <v>247</v>
      </c>
      <c r="F34" s="14">
        <v>216</v>
      </c>
      <c r="G34" s="14">
        <v>195</v>
      </c>
      <c r="H34" s="14">
        <v>192</v>
      </c>
      <c r="I34" s="14">
        <f t="shared" si="0"/>
        <v>906</v>
      </c>
      <c r="J34" s="15">
        <f t="shared" si="1"/>
        <v>226.5</v>
      </c>
    </row>
    <row r="35" spans="1:10" ht="12.75">
      <c r="A35" s="11">
        <v>39503</v>
      </c>
      <c r="B35" s="12">
        <v>1</v>
      </c>
      <c r="C35" s="13" t="s">
        <v>0</v>
      </c>
      <c r="D35" s="14">
        <v>11</v>
      </c>
      <c r="E35" s="14">
        <v>152</v>
      </c>
      <c r="F35" s="14">
        <v>199</v>
      </c>
      <c r="G35" s="14">
        <v>171</v>
      </c>
      <c r="H35" s="14">
        <v>165</v>
      </c>
      <c r="I35" s="14">
        <f t="shared" si="0"/>
        <v>731</v>
      </c>
      <c r="J35" s="15">
        <f t="shared" si="1"/>
        <v>182.75</v>
      </c>
    </row>
    <row r="36" spans="1:10" ht="12.75">
      <c r="A36" s="11">
        <v>39504</v>
      </c>
      <c r="B36" s="12">
        <v>6</v>
      </c>
      <c r="C36" s="13" t="s">
        <v>23</v>
      </c>
      <c r="D36" s="14">
        <v>35</v>
      </c>
      <c r="E36" s="14">
        <v>146</v>
      </c>
      <c r="F36" s="14">
        <v>165</v>
      </c>
      <c r="G36" s="14">
        <v>158</v>
      </c>
      <c r="H36" s="14">
        <v>150</v>
      </c>
      <c r="I36" s="14">
        <f t="shared" si="0"/>
        <v>759</v>
      </c>
      <c r="J36" s="15">
        <f t="shared" si="1"/>
        <v>189.75</v>
      </c>
    </row>
    <row r="37" spans="1:10" ht="12.75">
      <c r="A37" s="11">
        <v>39505</v>
      </c>
      <c r="B37" s="12">
        <v>2</v>
      </c>
      <c r="C37" s="13" t="s">
        <v>3</v>
      </c>
      <c r="D37" s="14">
        <v>14</v>
      </c>
      <c r="E37" s="14">
        <v>219</v>
      </c>
      <c r="F37" s="14">
        <v>195</v>
      </c>
      <c r="G37" s="14">
        <v>180</v>
      </c>
      <c r="H37" s="14">
        <v>190</v>
      </c>
      <c r="I37" s="14">
        <f t="shared" si="0"/>
        <v>840</v>
      </c>
      <c r="J37" s="15">
        <f t="shared" si="1"/>
        <v>210</v>
      </c>
    </row>
    <row r="38" spans="1:10" ht="12.75">
      <c r="A38" s="11">
        <v>39506</v>
      </c>
      <c r="B38" s="12">
        <v>1</v>
      </c>
      <c r="C38" s="13" t="s">
        <v>8</v>
      </c>
      <c r="D38" s="14">
        <v>20</v>
      </c>
      <c r="E38" s="14">
        <v>191</v>
      </c>
      <c r="F38" s="14">
        <v>180</v>
      </c>
      <c r="G38" s="14">
        <v>175</v>
      </c>
      <c r="H38" s="14">
        <v>174</v>
      </c>
      <c r="I38" s="14">
        <f t="shared" si="0"/>
        <v>800</v>
      </c>
      <c r="J38" s="15">
        <f t="shared" si="1"/>
        <v>200</v>
      </c>
    </row>
    <row r="39" spans="1:10" ht="12.75">
      <c r="A39" s="11">
        <v>39506</v>
      </c>
      <c r="B39" s="12">
        <v>1</v>
      </c>
      <c r="C39" s="13" t="s">
        <v>9</v>
      </c>
      <c r="D39" s="14">
        <v>6</v>
      </c>
      <c r="E39" s="14">
        <v>179</v>
      </c>
      <c r="F39" s="14">
        <v>247</v>
      </c>
      <c r="G39" s="14">
        <v>186</v>
      </c>
      <c r="H39" s="14">
        <v>160</v>
      </c>
      <c r="I39" s="14">
        <f t="shared" si="0"/>
        <v>796</v>
      </c>
      <c r="J39" s="15">
        <f t="shared" si="1"/>
        <v>199</v>
      </c>
    </row>
    <row r="40" spans="1:10" ht="12.75">
      <c r="A40" s="11">
        <v>39507</v>
      </c>
      <c r="B40" s="12">
        <v>7</v>
      </c>
      <c r="C40" s="13" t="s">
        <v>23</v>
      </c>
      <c r="D40" s="14">
        <v>35</v>
      </c>
      <c r="E40" s="14">
        <v>226</v>
      </c>
      <c r="F40" s="14">
        <v>146</v>
      </c>
      <c r="G40" s="14">
        <v>193</v>
      </c>
      <c r="H40" s="14">
        <v>152</v>
      </c>
      <c r="I40" s="14">
        <f t="shared" si="0"/>
        <v>857</v>
      </c>
      <c r="J40" s="15">
        <f t="shared" si="1"/>
        <v>214.25</v>
      </c>
    </row>
    <row r="41" spans="1:10" ht="12.75">
      <c r="A41" s="11">
        <v>39507</v>
      </c>
      <c r="B41" s="12">
        <v>7</v>
      </c>
      <c r="C41" s="13" t="s">
        <v>31</v>
      </c>
      <c r="D41" s="14">
        <v>10</v>
      </c>
      <c r="E41" s="14">
        <v>191</v>
      </c>
      <c r="F41" s="14">
        <v>186</v>
      </c>
      <c r="G41" s="14">
        <v>159</v>
      </c>
      <c r="H41" s="14">
        <v>246</v>
      </c>
      <c r="I41" s="14">
        <f t="shared" si="0"/>
        <v>822</v>
      </c>
      <c r="J41" s="15">
        <f t="shared" si="1"/>
        <v>205.5</v>
      </c>
    </row>
    <row r="42" spans="1:10" ht="12.75">
      <c r="A42" s="11">
        <v>39509</v>
      </c>
      <c r="B42" s="12">
        <v>2</v>
      </c>
      <c r="C42" s="13" t="s">
        <v>36</v>
      </c>
      <c r="D42" s="14">
        <v>32</v>
      </c>
      <c r="E42" s="14">
        <v>200</v>
      </c>
      <c r="F42" s="14">
        <v>200</v>
      </c>
      <c r="G42" s="14">
        <v>172</v>
      </c>
      <c r="H42" s="14">
        <v>172</v>
      </c>
      <c r="I42" s="14">
        <f t="shared" si="0"/>
        <v>872</v>
      </c>
      <c r="J42" s="15">
        <f t="shared" si="1"/>
        <v>218</v>
      </c>
    </row>
    <row r="43" spans="1:10" ht="12.75">
      <c r="A43" s="11">
        <v>39509</v>
      </c>
      <c r="B43" s="12">
        <v>1</v>
      </c>
      <c r="C43" s="13" t="s">
        <v>32</v>
      </c>
      <c r="D43" s="14">
        <v>20</v>
      </c>
      <c r="E43" s="14">
        <v>200</v>
      </c>
      <c r="F43" s="14">
        <v>226</v>
      </c>
      <c r="G43" s="14">
        <v>239</v>
      </c>
      <c r="H43" s="14">
        <v>254</v>
      </c>
      <c r="I43" s="14">
        <f t="shared" si="0"/>
        <v>999</v>
      </c>
      <c r="J43" s="15">
        <f t="shared" si="1"/>
        <v>249.75</v>
      </c>
    </row>
    <row r="44" spans="1:10" ht="12.75">
      <c r="A44" s="11">
        <v>39509</v>
      </c>
      <c r="B44" s="12">
        <v>1</v>
      </c>
      <c r="C44" s="13" t="s">
        <v>17</v>
      </c>
      <c r="D44" s="14">
        <v>28</v>
      </c>
      <c r="E44" s="14">
        <v>142</v>
      </c>
      <c r="F44" s="14">
        <v>137</v>
      </c>
      <c r="G44" s="14">
        <v>193</v>
      </c>
      <c r="H44" s="14">
        <v>184</v>
      </c>
      <c r="I44" s="14">
        <f t="shared" si="0"/>
        <v>768</v>
      </c>
      <c r="J44" s="15">
        <f t="shared" si="1"/>
        <v>192</v>
      </c>
    </row>
    <row r="45" spans="1:10" ht="12.75">
      <c r="A45" s="11">
        <v>39509</v>
      </c>
      <c r="B45" s="12">
        <v>2</v>
      </c>
      <c r="C45" s="13" t="s">
        <v>17</v>
      </c>
      <c r="D45" s="14">
        <v>28</v>
      </c>
      <c r="E45" s="14">
        <v>140</v>
      </c>
      <c r="F45" s="14">
        <v>149</v>
      </c>
      <c r="G45" s="14">
        <v>157</v>
      </c>
      <c r="H45" s="14">
        <v>183</v>
      </c>
      <c r="I45" s="14">
        <f t="shared" si="0"/>
        <v>741</v>
      </c>
      <c r="J45" s="15">
        <f t="shared" si="1"/>
        <v>185.25</v>
      </c>
    </row>
    <row r="46" spans="1:10" ht="12.75">
      <c r="A46" s="11">
        <v>39509</v>
      </c>
      <c r="B46" s="12">
        <v>1</v>
      </c>
      <c r="C46" s="13" t="s">
        <v>35</v>
      </c>
      <c r="D46" s="14">
        <v>5</v>
      </c>
      <c r="E46" s="14">
        <v>179</v>
      </c>
      <c r="F46" s="14">
        <v>222</v>
      </c>
      <c r="G46" s="14">
        <v>236</v>
      </c>
      <c r="H46" s="14">
        <v>198</v>
      </c>
      <c r="I46" s="14">
        <f t="shared" si="0"/>
        <v>855</v>
      </c>
      <c r="J46" s="15">
        <f t="shared" si="1"/>
        <v>213.75</v>
      </c>
    </row>
    <row r="47" spans="1:10" ht="12.75">
      <c r="A47" s="11">
        <v>39509</v>
      </c>
      <c r="B47" s="12">
        <v>2</v>
      </c>
      <c r="C47" s="13" t="s">
        <v>35</v>
      </c>
      <c r="D47" s="14">
        <v>5</v>
      </c>
      <c r="E47" s="14">
        <v>190</v>
      </c>
      <c r="F47" s="14">
        <v>173</v>
      </c>
      <c r="G47" s="14">
        <v>226</v>
      </c>
      <c r="H47" s="14">
        <v>174</v>
      </c>
      <c r="I47" s="14">
        <f t="shared" si="0"/>
        <v>783</v>
      </c>
      <c r="J47" s="15">
        <f t="shared" si="1"/>
        <v>195.75</v>
      </c>
    </row>
    <row r="48" spans="1:10" ht="12.75">
      <c r="A48" s="11">
        <v>39511</v>
      </c>
      <c r="B48" s="12">
        <v>2</v>
      </c>
      <c r="C48" s="13" t="s">
        <v>8</v>
      </c>
      <c r="D48" s="14">
        <v>20</v>
      </c>
      <c r="E48" s="14">
        <v>139</v>
      </c>
      <c r="F48" s="14">
        <v>174</v>
      </c>
      <c r="G48" s="14">
        <v>177</v>
      </c>
      <c r="H48" s="14">
        <v>194</v>
      </c>
      <c r="I48" s="14">
        <f t="shared" si="0"/>
        <v>764</v>
      </c>
      <c r="J48" s="15">
        <f t="shared" si="1"/>
        <v>191</v>
      </c>
    </row>
    <row r="49" spans="1:10" ht="12.75">
      <c r="A49" s="11">
        <v>39511</v>
      </c>
      <c r="B49" s="12">
        <v>1</v>
      </c>
      <c r="C49" s="13" t="s">
        <v>6</v>
      </c>
      <c r="D49" s="14">
        <v>15</v>
      </c>
      <c r="E49" s="14">
        <v>166</v>
      </c>
      <c r="F49" s="14">
        <v>191</v>
      </c>
      <c r="G49" s="14">
        <v>194</v>
      </c>
      <c r="H49" s="14">
        <v>170</v>
      </c>
      <c r="I49" s="14">
        <f t="shared" si="0"/>
        <v>781</v>
      </c>
      <c r="J49" s="15">
        <f t="shared" si="1"/>
        <v>195.25</v>
      </c>
    </row>
    <row r="50" spans="1:10" ht="12.75">
      <c r="A50" s="11">
        <v>39513</v>
      </c>
      <c r="B50" s="12">
        <v>2</v>
      </c>
      <c r="C50" s="13" t="s">
        <v>6</v>
      </c>
      <c r="D50" s="14">
        <v>15</v>
      </c>
      <c r="E50" s="14">
        <v>172</v>
      </c>
      <c r="F50" s="14">
        <v>202</v>
      </c>
      <c r="G50" s="14">
        <v>170</v>
      </c>
      <c r="H50" s="14">
        <v>214</v>
      </c>
      <c r="I50" s="14">
        <f t="shared" si="0"/>
        <v>818</v>
      </c>
      <c r="J50" s="15">
        <f t="shared" si="1"/>
        <v>204.5</v>
      </c>
    </row>
    <row r="51" spans="1:10" ht="12.75">
      <c r="A51" s="11">
        <v>39513</v>
      </c>
      <c r="B51" s="12">
        <v>2</v>
      </c>
      <c r="C51" s="13" t="s">
        <v>7</v>
      </c>
      <c r="D51" s="14">
        <v>8</v>
      </c>
      <c r="E51" s="14">
        <v>161</v>
      </c>
      <c r="F51" s="14">
        <v>150</v>
      </c>
      <c r="G51" s="14">
        <v>256</v>
      </c>
      <c r="H51" s="14">
        <v>178</v>
      </c>
      <c r="I51" s="14">
        <f t="shared" si="0"/>
        <v>777</v>
      </c>
      <c r="J51" s="15">
        <f t="shared" si="1"/>
        <v>194.25</v>
      </c>
    </row>
    <row r="52" spans="1:10" ht="12.75">
      <c r="A52" s="11">
        <v>39514</v>
      </c>
      <c r="B52" s="12">
        <v>2</v>
      </c>
      <c r="C52" s="13" t="s">
        <v>0</v>
      </c>
      <c r="D52" s="14">
        <v>11</v>
      </c>
      <c r="E52" s="14">
        <v>136</v>
      </c>
      <c r="F52" s="14">
        <v>245</v>
      </c>
      <c r="G52" s="14">
        <v>163</v>
      </c>
      <c r="H52" s="14">
        <v>140</v>
      </c>
      <c r="I52" s="14">
        <f t="shared" si="0"/>
        <v>728</v>
      </c>
      <c r="J52" s="15">
        <f t="shared" si="1"/>
        <v>182</v>
      </c>
    </row>
    <row r="53" spans="1:10" ht="12.75">
      <c r="A53" s="11">
        <v>39514</v>
      </c>
      <c r="B53" s="12">
        <v>3</v>
      </c>
      <c r="C53" s="13" t="s">
        <v>3</v>
      </c>
      <c r="D53" s="14">
        <v>14</v>
      </c>
      <c r="E53" s="14">
        <v>150</v>
      </c>
      <c r="F53" s="14">
        <v>185</v>
      </c>
      <c r="G53" s="14">
        <v>163</v>
      </c>
      <c r="H53" s="14">
        <v>181</v>
      </c>
      <c r="I53" s="14">
        <f t="shared" si="0"/>
        <v>735</v>
      </c>
      <c r="J53" s="15">
        <f t="shared" si="1"/>
        <v>183.75</v>
      </c>
    </row>
    <row r="54" spans="1:10" ht="12.75">
      <c r="A54" s="11">
        <v>39516</v>
      </c>
      <c r="B54" s="12">
        <v>3</v>
      </c>
      <c r="C54" s="13" t="s">
        <v>2</v>
      </c>
      <c r="D54" s="14">
        <v>26</v>
      </c>
      <c r="E54" s="14">
        <v>154</v>
      </c>
      <c r="F54" s="14">
        <v>156</v>
      </c>
      <c r="G54" s="14">
        <v>163</v>
      </c>
      <c r="H54" s="14">
        <v>169</v>
      </c>
      <c r="I54" s="14">
        <f t="shared" si="0"/>
        <v>746</v>
      </c>
      <c r="J54" s="15">
        <f t="shared" si="1"/>
        <v>186.5</v>
      </c>
    </row>
    <row r="55" spans="1:10" ht="12.75">
      <c r="A55" s="11">
        <v>39516</v>
      </c>
      <c r="B55" s="12">
        <v>2</v>
      </c>
      <c r="C55" s="13" t="s">
        <v>15</v>
      </c>
      <c r="D55" s="14">
        <v>15</v>
      </c>
      <c r="E55" s="14">
        <v>188</v>
      </c>
      <c r="F55" s="14">
        <v>155</v>
      </c>
      <c r="G55" s="14">
        <v>210</v>
      </c>
      <c r="H55" s="14">
        <v>185</v>
      </c>
      <c r="I55" s="14">
        <f t="shared" si="0"/>
        <v>798</v>
      </c>
      <c r="J55" s="15">
        <f t="shared" si="1"/>
        <v>199.5</v>
      </c>
    </row>
    <row r="56" spans="1:10" ht="12.75">
      <c r="A56" s="11">
        <v>39516</v>
      </c>
      <c r="B56" s="12">
        <v>1</v>
      </c>
      <c r="C56" s="13" t="s">
        <v>24</v>
      </c>
      <c r="D56" s="14">
        <v>32</v>
      </c>
      <c r="E56" s="14">
        <v>181</v>
      </c>
      <c r="F56" s="14">
        <v>167</v>
      </c>
      <c r="G56" s="14">
        <v>133</v>
      </c>
      <c r="H56" s="14">
        <v>126</v>
      </c>
      <c r="I56" s="14">
        <f t="shared" si="0"/>
        <v>735</v>
      </c>
      <c r="J56" s="15">
        <f t="shared" si="1"/>
        <v>183.75</v>
      </c>
    </row>
    <row r="57" spans="1:10" ht="12.75">
      <c r="A57" s="11">
        <v>39516</v>
      </c>
      <c r="B57" s="12">
        <v>2</v>
      </c>
      <c r="C57" s="13" t="s">
        <v>4</v>
      </c>
      <c r="D57" s="14">
        <v>15</v>
      </c>
      <c r="E57" s="14">
        <v>193</v>
      </c>
      <c r="F57" s="14">
        <v>191</v>
      </c>
      <c r="G57" s="14">
        <v>237</v>
      </c>
      <c r="H57" s="14">
        <v>201</v>
      </c>
      <c r="I57" s="14">
        <f t="shared" si="0"/>
        <v>882</v>
      </c>
      <c r="J57" s="15">
        <f t="shared" si="1"/>
        <v>220.5</v>
      </c>
    </row>
    <row r="58" spans="1:10" ht="12.75">
      <c r="A58" s="11">
        <v>39516</v>
      </c>
      <c r="B58" s="12">
        <v>4</v>
      </c>
      <c r="C58" s="13" t="s">
        <v>29</v>
      </c>
      <c r="D58" s="14">
        <v>12</v>
      </c>
      <c r="E58" s="14">
        <v>186</v>
      </c>
      <c r="F58" s="14">
        <v>179</v>
      </c>
      <c r="G58" s="14">
        <v>220</v>
      </c>
      <c r="H58" s="14">
        <v>143</v>
      </c>
      <c r="I58" s="14">
        <f t="shared" si="0"/>
        <v>776</v>
      </c>
      <c r="J58" s="15">
        <f t="shared" si="1"/>
        <v>194</v>
      </c>
    </row>
    <row r="59" spans="1:10" ht="12.75">
      <c r="A59" s="11">
        <v>39516</v>
      </c>
      <c r="B59" s="12">
        <v>2</v>
      </c>
      <c r="C59" s="13" t="s">
        <v>27</v>
      </c>
      <c r="D59" s="14">
        <v>14</v>
      </c>
      <c r="E59" s="14">
        <v>190</v>
      </c>
      <c r="F59" s="14">
        <v>225</v>
      </c>
      <c r="G59" s="14">
        <v>191</v>
      </c>
      <c r="H59" s="14">
        <v>175</v>
      </c>
      <c r="I59" s="14">
        <f t="shared" si="0"/>
        <v>837</v>
      </c>
      <c r="J59" s="15">
        <f t="shared" si="1"/>
        <v>209.25</v>
      </c>
    </row>
    <row r="60" spans="1:10" ht="12.75">
      <c r="A60" s="11">
        <v>39516</v>
      </c>
      <c r="B60" s="12">
        <v>3</v>
      </c>
      <c r="C60" s="13" t="s">
        <v>27</v>
      </c>
      <c r="D60" s="14">
        <v>14</v>
      </c>
      <c r="E60" s="14">
        <v>213</v>
      </c>
      <c r="F60" s="14">
        <v>194</v>
      </c>
      <c r="G60" s="14">
        <v>201</v>
      </c>
      <c r="H60" s="14">
        <v>213</v>
      </c>
      <c r="I60" s="14">
        <f t="shared" si="0"/>
        <v>877</v>
      </c>
      <c r="J60" s="15">
        <f t="shared" si="1"/>
        <v>219.25</v>
      </c>
    </row>
    <row r="61" spans="1:10" ht="12.75">
      <c r="A61" s="11">
        <v>39516</v>
      </c>
      <c r="B61" s="12">
        <v>5</v>
      </c>
      <c r="C61" s="13" t="s">
        <v>29</v>
      </c>
      <c r="D61" s="14">
        <v>12</v>
      </c>
      <c r="E61" s="14">
        <v>193</v>
      </c>
      <c r="F61" s="14">
        <v>239</v>
      </c>
      <c r="G61" s="14">
        <v>235</v>
      </c>
      <c r="H61" s="14">
        <v>248</v>
      </c>
      <c r="I61" s="14">
        <f t="shared" si="0"/>
        <v>963</v>
      </c>
      <c r="J61" s="15">
        <f t="shared" si="1"/>
        <v>240.75</v>
      </c>
    </row>
    <row r="62" spans="1:10" ht="12.75">
      <c r="A62" s="11">
        <v>39519</v>
      </c>
      <c r="B62" s="12">
        <v>2</v>
      </c>
      <c r="C62" s="13" t="s">
        <v>34</v>
      </c>
      <c r="D62" s="14">
        <v>12</v>
      </c>
      <c r="E62" s="14">
        <v>201</v>
      </c>
      <c r="F62" s="14">
        <v>194</v>
      </c>
      <c r="G62" s="14">
        <v>160</v>
      </c>
      <c r="H62" s="14">
        <v>186</v>
      </c>
      <c r="I62" s="14">
        <f t="shared" si="0"/>
        <v>789</v>
      </c>
      <c r="J62" s="15">
        <f t="shared" si="1"/>
        <v>197.25</v>
      </c>
    </row>
    <row r="63" spans="1:10" ht="12.75">
      <c r="A63" s="11">
        <v>39520</v>
      </c>
      <c r="B63" s="12">
        <v>2</v>
      </c>
      <c r="C63" s="13" t="s">
        <v>14</v>
      </c>
      <c r="D63" s="14">
        <v>15</v>
      </c>
      <c r="E63" s="14">
        <v>141</v>
      </c>
      <c r="F63" s="14">
        <v>210</v>
      </c>
      <c r="G63" s="14">
        <v>183</v>
      </c>
      <c r="H63" s="14">
        <v>137</v>
      </c>
      <c r="I63" s="14">
        <f t="shared" si="0"/>
        <v>731</v>
      </c>
      <c r="J63" s="15">
        <f t="shared" si="1"/>
        <v>182.75</v>
      </c>
    </row>
    <row r="64" spans="1:10" ht="12.75">
      <c r="A64" s="11">
        <v>39520</v>
      </c>
      <c r="B64" s="12">
        <v>3</v>
      </c>
      <c r="C64" s="13" t="s">
        <v>34</v>
      </c>
      <c r="D64" s="14">
        <v>12</v>
      </c>
      <c r="E64" s="14">
        <v>196</v>
      </c>
      <c r="F64" s="14">
        <v>194</v>
      </c>
      <c r="G64" s="14">
        <v>145</v>
      </c>
      <c r="H64" s="14">
        <v>218</v>
      </c>
      <c r="I64" s="14">
        <f t="shared" si="0"/>
        <v>801</v>
      </c>
      <c r="J64" s="15">
        <f t="shared" si="1"/>
        <v>200.25</v>
      </c>
    </row>
    <row r="65" spans="1:10" ht="12.75">
      <c r="A65" s="11">
        <v>39520</v>
      </c>
      <c r="B65" s="12">
        <v>2</v>
      </c>
      <c r="C65" s="13" t="s">
        <v>9</v>
      </c>
      <c r="D65" s="14">
        <v>6</v>
      </c>
      <c r="E65" s="14">
        <v>203</v>
      </c>
      <c r="F65" s="14">
        <v>224</v>
      </c>
      <c r="G65" s="14">
        <v>179</v>
      </c>
      <c r="H65" s="14">
        <v>175</v>
      </c>
      <c r="I65" s="14">
        <f t="shared" si="0"/>
        <v>805</v>
      </c>
      <c r="J65" s="15">
        <f t="shared" si="1"/>
        <v>201.25</v>
      </c>
    </row>
    <row r="66" spans="1:10" ht="12.75">
      <c r="A66" s="11">
        <v>39520</v>
      </c>
      <c r="B66" s="12">
        <v>2</v>
      </c>
      <c r="C66" s="13" t="s">
        <v>21</v>
      </c>
      <c r="D66" s="14">
        <v>30</v>
      </c>
      <c r="E66" s="14">
        <v>185</v>
      </c>
      <c r="F66" s="14">
        <v>137</v>
      </c>
      <c r="G66" s="14">
        <v>173</v>
      </c>
      <c r="H66" s="14">
        <v>190</v>
      </c>
      <c r="I66" s="14">
        <f t="shared" si="0"/>
        <v>805</v>
      </c>
      <c r="J66" s="15">
        <f t="shared" si="1"/>
        <v>201.25</v>
      </c>
    </row>
    <row r="67" spans="1:10" ht="12.75">
      <c r="A67" s="11">
        <v>39520</v>
      </c>
      <c r="B67" s="12">
        <v>3</v>
      </c>
      <c r="C67" s="13" t="s">
        <v>9</v>
      </c>
      <c r="D67" s="14">
        <v>6</v>
      </c>
      <c r="E67" s="14">
        <v>183</v>
      </c>
      <c r="F67" s="14">
        <v>180</v>
      </c>
      <c r="G67" s="14">
        <v>180</v>
      </c>
      <c r="H67" s="14">
        <v>223</v>
      </c>
      <c r="I67" s="14">
        <f t="shared" si="0"/>
        <v>790</v>
      </c>
      <c r="J67" s="15">
        <f t="shared" si="1"/>
        <v>197.5</v>
      </c>
    </row>
    <row r="68" spans="1:10" ht="12.75">
      <c r="A68" s="11">
        <v>39520</v>
      </c>
      <c r="B68" s="12">
        <v>3</v>
      </c>
      <c r="C68" s="13" t="s">
        <v>21</v>
      </c>
      <c r="D68" s="14">
        <v>30</v>
      </c>
      <c r="E68" s="14">
        <v>154</v>
      </c>
      <c r="F68" s="14">
        <v>182</v>
      </c>
      <c r="G68" s="14">
        <v>155</v>
      </c>
      <c r="H68" s="14">
        <v>186</v>
      </c>
      <c r="I68" s="14">
        <f t="shared" si="0"/>
        <v>797</v>
      </c>
      <c r="J68" s="15">
        <f t="shared" si="1"/>
        <v>199.25</v>
      </c>
    </row>
    <row r="69" spans="1:10" ht="12.75">
      <c r="A69" s="11">
        <v>39522</v>
      </c>
      <c r="B69" s="12">
        <v>3</v>
      </c>
      <c r="C69" s="13" t="s">
        <v>15</v>
      </c>
      <c r="D69" s="14">
        <v>15</v>
      </c>
      <c r="E69" s="14">
        <v>190</v>
      </c>
      <c r="F69" s="14">
        <v>178</v>
      </c>
      <c r="G69" s="14">
        <v>178</v>
      </c>
      <c r="H69" s="14">
        <v>189</v>
      </c>
      <c r="I69" s="14">
        <f t="shared" si="0"/>
        <v>795</v>
      </c>
      <c r="J69" s="15">
        <f t="shared" si="1"/>
        <v>198.75</v>
      </c>
    </row>
    <row r="70" spans="1:10" ht="12.75">
      <c r="A70" s="11">
        <v>39522</v>
      </c>
      <c r="B70" s="12">
        <v>3</v>
      </c>
      <c r="C70" s="13" t="s">
        <v>7</v>
      </c>
      <c r="D70" s="14">
        <v>8</v>
      </c>
      <c r="E70" s="14">
        <v>175</v>
      </c>
      <c r="F70" s="14">
        <v>168</v>
      </c>
      <c r="G70" s="14">
        <v>246</v>
      </c>
      <c r="H70" s="14">
        <v>210</v>
      </c>
      <c r="I70" s="14">
        <f t="shared" si="0"/>
        <v>831</v>
      </c>
      <c r="J70" s="15">
        <f t="shared" si="1"/>
        <v>207.75</v>
      </c>
    </row>
    <row r="71" spans="1:10" ht="12.75">
      <c r="A71" s="11">
        <v>39522</v>
      </c>
      <c r="B71" s="12">
        <v>3</v>
      </c>
      <c r="C71" s="13" t="s">
        <v>1</v>
      </c>
      <c r="D71" s="14">
        <v>10</v>
      </c>
      <c r="E71" s="14">
        <v>203</v>
      </c>
      <c r="F71" s="14">
        <v>234</v>
      </c>
      <c r="G71" s="14">
        <v>181</v>
      </c>
      <c r="H71" s="14">
        <v>183</v>
      </c>
      <c r="I71" s="14">
        <f t="shared" si="0"/>
        <v>841</v>
      </c>
      <c r="J71" s="15">
        <f t="shared" si="1"/>
        <v>210.25</v>
      </c>
    </row>
    <row r="72" spans="1:10" ht="12.75">
      <c r="A72" s="11">
        <v>39522</v>
      </c>
      <c r="B72" s="12">
        <v>4</v>
      </c>
      <c r="C72" s="13" t="s">
        <v>2</v>
      </c>
      <c r="D72" s="14">
        <v>26</v>
      </c>
      <c r="E72" s="14">
        <v>140</v>
      </c>
      <c r="F72" s="14">
        <v>173</v>
      </c>
      <c r="G72" s="14">
        <v>143</v>
      </c>
      <c r="H72" s="14">
        <v>190</v>
      </c>
      <c r="I72" s="14">
        <f t="shared" si="0"/>
        <v>750</v>
      </c>
      <c r="J72" s="15">
        <f t="shared" si="1"/>
        <v>187.5</v>
      </c>
    </row>
    <row r="73" spans="1:10" ht="12.75">
      <c r="A73" s="11">
        <v>39522</v>
      </c>
      <c r="B73" s="12">
        <v>3</v>
      </c>
      <c r="C73" s="13" t="s">
        <v>35</v>
      </c>
      <c r="D73" s="14">
        <v>5</v>
      </c>
      <c r="E73" s="14">
        <v>178</v>
      </c>
      <c r="F73" s="14">
        <v>223</v>
      </c>
      <c r="G73" s="14">
        <v>183</v>
      </c>
      <c r="H73" s="14">
        <v>214</v>
      </c>
      <c r="I73" s="14">
        <f t="shared" si="0"/>
        <v>818</v>
      </c>
      <c r="J73" s="15">
        <f t="shared" si="1"/>
        <v>204.5</v>
      </c>
    </row>
    <row r="74" spans="1:10" ht="12.75">
      <c r="A74" s="11">
        <v>39522</v>
      </c>
      <c r="B74" s="12">
        <v>3</v>
      </c>
      <c r="C74" s="13" t="s">
        <v>17</v>
      </c>
      <c r="D74" s="14">
        <v>28</v>
      </c>
      <c r="E74" s="14">
        <v>183</v>
      </c>
      <c r="F74" s="14">
        <v>148</v>
      </c>
      <c r="G74" s="14">
        <v>167</v>
      </c>
      <c r="H74" s="14">
        <v>138</v>
      </c>
      <c r="I74" s="14">
        <f t="shared" si="0"/>
        <v>748</v>
      </c>
      <c r="J74" s="15">
        <f t="shared" si="1"/>
        <v>187</v>
      </c>
    </row>
    <row r="75" spans="1:10" ht="12.75">
      <c r="A75" s="11">
        <v>39522</v>
      </c>
      <c r="B75" s="12">
        <v>2</v>
      </c>
      <c r="C75" s="13" t="s">
        <v>24</v>
      </c>
      <c r="D75" s="14">
        <v>32</v>
      </c>
      <c r="E75" s="14">
        <v>131</v>
      </c>
      <c r="F75" s="14">
        <v>153</v>
      </c>
      <c r="G75" s="14">
        <v>158</v>
      </c>
      <c r="H75" s="14">
        <v>137</v>
      </c>
      <c r="I75" s="14">
        <f t="shared" si="0"/>
        <v>707</v>
      </c>
      <c r="J75" s="15">
        <f t="shared" si="1"/>
        <v>176.75</v>
      </c>
    </row>
    <row r="76" spans="1:10" ht="12.75">
      <c r="A76" s="11">
        <v>39522</v>
      </c>
      <c r="B76" s="12">
        <v>4</v>
      </c>
      <c r="C76" s="13" t="s">
        <v>35</v>
      </c>
      <c r="D76" s="14">
        <v>5</v>
      </c>
      <c r="E76" s="14">
        <v>174</v>
      </c>
      <c r="F76" s="14">
        <v>188</v>
      </c>
      <c r="G76" s="14">
        <v>149</v>
      </c>
      <c r="H76" s="14">
        <v>211</v>
      </c>
      <c r="I76" s="14">
        <f t="shared" si="0"/>
        <v>742</v>
      </c>
      <c r="J76" s="15">
        <f t="shared" si="1"/>
        <v>185.5</v>
      </c>
    </row>
    <row r="77" spans="1:10" ht="12.75">
      <c r="A77" s="11">
        <v>39522</v>
      </c>
      <c r="B77" s="12">
        <v>4</v>
      </c>
      <c r="C77" s="13" t="s">
        <v>17</v>
      </c>
      <c r="D77" s="14">
        <v>28</v>
      </c>
      <c r="E77" s="14">
        <v>180</v>
      </c>
      <c r="F77" s="14">
        <v>152</v>
      </c>
      <c r="G77" s="14">
        <v>184</v>
      </c>
      <c r="H77" s="14">
        <v>172</v>
      </c>
      <c r="I77" s="14">
        <f t="shared" si="0"/>
        <v>800</v>
      </c>
      <c r="J77" s="15">
        <f t="shared" si="1"/>
        <v>200</v>
      </c>
    </row>
    <row r="78" spans="1:10" ht="12.75">
      <c r="A78" s="11">
        <v>39523</v>
      </c>
      <c r="B78" s="12">
        <v>3</v>
      </c>
      <c r="C78" s="13" t="s">
        <v>4</v>
      </c>
      <c r="D78" s="14">
        <v>15</v>
      </c>
      <c r="E78" s="14">
        <v>183</v>
      </c>
      <c r="F78" s="14">
        <v>211</v>
      </c>
      <c r="G78" s="14">
        <v>187</v>
      </c>
      <c r="H78" s="14">
        <v>182</v>
      </c>
      <c r="I78" s="14">
        <f t="shared" si="0"/>
        <v>823</v>
      </c>
      <c r="J78" s="15">
        <f t="shared" si="1"/>
        <v>205.75</v>
      </c>
    </row>
    <row r="79" spans="1:10" ht="12.75">
      <c r="A79" s="11">
        <v>39523</v>
      </c>
      <c r="B79" s="12">
        <v>3</v>
      </c>
      <c r="C79" s="13" t="s">
        <v>24</v>
      </c>
      <c r="D79" s="14">
        <v>32</v>
      </c>
      <c r="E79" s="14">
        <v>153</v>
      </c>
      <c r="F79" s="14">
        <v>151</v>
      </c>
      <c r="G79" s="14">
        <v>213</v>
      </c>
      <c r="H79" s="14">
        <v>161</v>
      </c>
      <c r="I79" s="14">
        <f t="shared" si="0"/>
        <v>806</v>
      </c>
      <c r="J79" s="15">
        <f t="shared" si="1"/>
        <v>201.5</v>
      </c>
    </row>
    <row r="80" spans="1:10" ht="12.75">
      <c r="A80" s="11">
        <v>39523</v>
      </c>
      <c r="B80" s="12">
        <v>4</v>
      </c>
      <c r="C80" s="13" t="s">
        <v>15</v>
      </c>
      <c r="D80" s="14">
        <v>15</v>
      </c>
      <c r="E80" s="14">
        <v>199</v>
      </c>
      <c r="F80" s="14">
        <v>193</v>
      </c>
      <c r="G80" s="14">
        <v>213</v>
      </c>
      <c r="H80" s="14">
        <v>200</v>
      </c>
      <c r="I80" s="14">
        <f t="shared" si="0"/>
        <v>865</v>
      </c>
      <c r="J80" s="15">
        <f t="shared" si="1"/>
        <v>216.25</v>
      </c>
    </row>
    <row r="81" spans="1:10" ht="12.75">
      <c r="A81" s="11">
        <v>39523</v>
      </c>
      <c r="B81" s="12">
        <v>4</v>
      </c>
      <c r="C81" s="13" t="s">
        <v>1</v>
      </c>
      <c r="D81" s="14">
        <v>10</v>
      </c>
      <c r="E81" s="14">
        <v>212</v>
      </c>
      <c r="F81" s="14">
        <v>214</v>
      </c>
      <c r="G81" s="14">
        <v>237</v>
      </c>
      <c r="H81" s="14">
        <v>220</v>
      </c>
      <c r="I81" s="14">
        <f t="shared" si="0"/>
        <v>923</v>
      </c>
      <c r="J81" s="15">
        <f t="shared" si="1"/>
        <v>230.75</v>
      </c>
    </row>
    <row r="82" spans="1:10" ht="12.75">
      <c r="A82" s="11">
        <v>39523</v>
      </c>
      <c r="B82" s="12">
        <v>3</v>
      </c>
      <c r="C82" s="13" t="s">
        <v>36</v>
      </c>
      <c r="D82" s="14">
        <v>32</v>
      </c>
      <c r="E82" s="14">
        <v>172</v>
      </c>
      <c r="F82" s="14">
        <v>171</v>
      </c>
      <c r="G82" s="14">
        <v>195</v>
      </c>
      <c r="H82" s="14">
        <v>171</v>
      </c>
      <c r="I82" s="14">
        <f t="shared" si="0"/>
        <v>837</v>
      </c>
      <c r="J82" s="15">
        <f t="shared" si="1"/>
        <v>209.25</v>
      </c>
    </row>
    <row r="83" spans="1:10" ht="12.75">
      <c r="A83" s="11">
        <v>39523</v>
      </c>
      <c r="B83" s="12">
        <v>2</v>
      </c>
      <c r="C83" s="13" t="s">
        <v>32</v>
      </c>
      <c r="D83" s="14">
        <v>20</v>
      </c>
      <c r="E83" s="14">
        <v>213</v>
      </c>
      <c r="F83" s="14">
        <v>163</v>
      </c>
      <c r="G83" s="14">
        <v>151</v>
      </c>
      <c r="H83" s="14">
        <v>171</v>
      </c>
      <c r="I83" s="14">
        <f t="shared" si="0"/>
        <v>778</v>
      </c>
      <c r="J83" s="15">
        <f t="shared" si="1"/>
        <v>194.5</v>
      </c>
    </row>
    <row r="84" spans="1:10" ht="12.75">
      <c r="A84" s="11">
        <v>39524</v>
      </c>
      <c r="B84" s="12">
        <v>4</v>
      </c>
      <c r="C84" s="13" t="s">
        <v>7</v>
      </c>
      <c r="D84" s="14">
        <v>8</v>
      </c>
      <c r="E84" s="14">
        <v>147</v>
      </c>
      <c r="F84" s="14">
        <v>177</v>
      </c>
      <c r="G84" s="14">
        <v>193</v>
      </c>
      <c r="H84" s="14">
        <v>165</v>
      </c>
      <c r="I84" s="14">
        <f t="shared" si="0"/>
        <v>714</v>
      </c>
      <c r="J84" s="15">
        <f t="shared" si="1"/>
        <v>178.5</v>
      </c>
    </row>
    <row r="85" spans="1:10" ht="12.75">
      <c r="A85" s="11">
        <v>39524</v>
      </c>
      <c r="B85" s="12">
        <v>3</v>
      </c>
      <c r="C85" s="13" t="s">
        <v>6</v>
      </c>
      <c r="D85" s="14">
        <v>15</v>
      </c>
      <c r="E85" s="14">
        <v>172</v>
      </c>
      <c r="F85" s="14">
        <v>138</v>
      </c>
      <c r="G85" s="14">
        <v>138</v>
      </c>
      <c r="H85" s="14">
        <v>180</v>
      </c>
      <c r="I85" s="14">
        <f t="shared" si="0"/>
        <v>688</v>
      </c>
      <c r="J85" s="15">
        <f t="shared" si="1"/>
        <v>172</v>
      </c>
    </row>
    <row r="86" spans="1:10" ht="12.75">
      <c r="A86" s="11">
        <v>39525</v>
      </c>
      <c r="B86" s="12">
        <v>4</v>
      </c>
      <c r="C86" s="13" t="s">
        <v>34</v>
      </c>
      <c r="D86" s="14">
        <v>12</v>
      </c>
      <c r="E86" s="14">
        <v>202</v>
      </c>
      <c r="F86" s="14">
        <v>241</v>
      </c>
      <c r="G86" s="14">
        <v>210</v>
      </c>
      <c r="H86" s="14">
        <v>187</v>
      </c>
      <c r="I86" s="14">
        <f t="shared" si="0"/>
        <v>888</v>
      </c>
      <c r="J86" s="15">
        <f t="shared" si="1"/>
        <v>222</v>
      </c>
    </row>
    <row r="87" spans="1:10" ht="12.75">
      <c r="A87" s="11">
        <v>39526</v>
      </c>
      <c r="B87" s="12">
        <v>3</v>
      </c>
      <c r="C87" s="13" t="s">
        <v>14</v>
      </c>
      <c r="D87" s="14">
        <v>15</v>
      </c>
      <c r="E87" s="14">
        <v>171</v>
      </c>
      <c r="F87" s="14">
        <v>194</v>
      </c>
      <c r="G87" s="14">
        <v>234</v>
      </c>
      <c r="H87" s="14">
        <v>143</v>
      </c>
      <c r="I87" s="14">
        <f t="shared" si="0"/>
        <v>802</v>
      </c>
      <c r="J87" s="15">
        <f t="shared" si="1"/>
        <v>200.5</v>
      </c>
    </row>
    <row r="88" spans="1:10" ht="12.75">
      <c r="A88" s="11">
        <v>39526</v>
      </c>
      <c r="B88" s="12">
        <v>5</v>
      </c>
      <c r="C88" s="13" t="s">
        <v>34</v>
      </c>
      <c r="D88" s="14">
        <v>12</v>
      </c>
      <c r="E88" s="14">
        <v>196</v>
      </c>
      <c r="F88" s="14">
        <v>188</v>
      </c>
      <c r="G88" s="14">
        <v>213</v>
      </c>
      <c r="H88" s="14">
        <v>163</v>
      </c>
      <c r="I88" s="14">
        <f t="shared" si="0"/>
        <v>808</v>
      </c>
      <c r="J88" s="15">
        <f t="shared" si="1"/>
        <v>202</v>
      </c>
    </row>
    <row r="89" spans="1:10" ht="12.75">
      <c r="A89" s="11">
        <v>39527</v>
      </c>
      <c r="B89" s="12">
        <v>4</v>
      </c>
      <c r="C89" s="13" t="s">
        <v>14</v>
      </c>
      <c r="D89" s="14">
        <v>15</v>
      </c>
      <c r="E89" s="14">
        <v>169</v>
      </c>
      <c r="F89" s="14">
        <v>180</v>
      </c>
      <c r="G89" s="14">
        <v>176</v>
      </c>
      <c r="H89" s="14">
        <v>149</v>
      </c>
      <c r="I89" s="14">
        <f t="shared" si="0"/>
        <v>734</v>
      </c>
      <c r="J89" s="15">
        <f t="shared" si="1"/>
        <v>183.5</v>
      </c>
    </row>
    <row r="90" spans="1:10" ht="12.75">
      <c r="A90" s="11">
        <v>39527</v>
      </c>
      <c r="B90" s="12">
        <v>4</v>
      </c>
      <c r="C90" s="13" t="s">
        <v>21</v>
      </c>
      <c r="D90" s="14">
        <v>30</v>
      </c>
      <c r="E90" s="14">
        <v>186</v>
      </c>
      <c r="F90" s="14">
        <v>204</v>
      </c>
      <c r="G90" s="14">
        <v>175</v>
      </c>
      <c r="H90" s="14">
        <v>183</v>
      </c>
      <c r="I90" s="14">
        <f t="shared" si="0"/>
        <v>868</v>
      </c>
      <c r="J90" s="15">
        <f t="shared" si="1"/>
        <v>217</v>
      </c>
    </row>
    <row r="91" spans="1:10" ht="12.75">
      <c r="A91" s="11">
        <v>39529</v>
      </c>
      <c r="B91" s="12">
        <v>5</v>
      </c>
      <c r="C91" s="13" t="s">
        <v>15</v>
      </c>
      <c r="D91" s="14">
        <v>15</v>
      </c>
      <c r="E91" s="14">
        <v>173</v>
      </c>
      <c r="F91" s="14">
        <v>190</v>
      </c>
      <c r="G91" s="14">
        <v>157</v>
      </c>
      <c r="H91" s="14">
        <v>186</v>
      </c>
      <c r="I91" s="14">
        <f t="shared" si="0"/>
        <v>766</v>
      </c>
      <c r="J91" s="15">
        <f t="shared" si="1"/>
        <v>191.5</v>
      </c>
    </row>
    <row r="92" spans="1:10" ht="12.75">
      <c r="A92" s="11">
        <v>39529</v>
      </c>
      <c r="B92" s="12">
        <v>5</v>
      </c>
      <c r="C92" s="13" t="s">
        <v>35</v>
      </c>
      <c r="D92" s="14">
        <v>5</v>
      </c>
      <c r="E92" s="14">
        <v>203</v>
      </c>
      <c r="F92" s="14">
        <v>220</v>
      </c>
      <c r="G92" s="14">
        <v>201</v>
      </c>
      <c r="H92" s="14">
        <v>192</v>
      </c>
      <c r="I92" s="14">
        <f t="shared" si="0"/>
        <v>836</v>
      </c>
      <c r="J92" s="15">
        <f t="shared" si="1"/>
        <v>209</v>
      </c>
    </row>
    <row r="93" spans="1:10" ht="12.75">
      <c r="A93" s="11">
        <v>39529</v>
      </c>
      <c r="B93" s="12">
        <v>6</v>
      </c>
      <c r="C93" s="13" t="s">
        <v>35</v>
      </c>
      <c r="D93" s="14">
        <v>5</v>
      </c>
      <c r="E93" s="14">
        <v>236</v>
      </c>
      <c r="F93" s="14">
        <v>208</v>
      </c>
      <c r="G93" s="14">
        <v>255</v>
      </c>
      <c r="H93" s="8">
        <v>300</v>
      </c>
      <c r="I93" s="14">
        <f t="shared" si="0"/>
        <v>1019</v>
      </c>
      <c r="J93" s="15">
        <f t="shared" si="1"/>
        <v>254.75</v>
      </c>
    </row>
    <row r="94" spans="1:10" ht="12.75">
      <c r="A94" s="11">
        <v>39529</v>
      </c>
      <c r="B94" s="12">
        <v>5</v>
      </c>
      <c r="C94" s="13" t="s">
        <v>17</v>
      </c>
      <c r="D94" s="14">
        <v>28</v>
      </c>
      <c r="E94" s="14">
        <v>179</v>
      </c>
      <c r="F94" s="14">
        <v>171</v>
      </c>
      <c r="G94" s="14">
        <v>169</v>
      </c>
      <c r="H94" s="14">
        <v>211</v>
      </c>
      <c r="I94" s="14">
        <f t="shared" si="0"/>
        <v>842</v>
      </c>
      <c r="J94" s="15">
        <f t="shared" si="1"/>
        <v>210.5</v>
      </c>
    </row>
    <row r="95" spans="1:10" ht="12.75">
      <c r="A95" s="11">
        <v>39529</v>
      </c>
      <c r="B95" s="12">
        <v>6</v>
      </c>
      <c r="C95" s="13" t="s">
        <v>17</v>
      </c>
      <c r="D95" s="14">
        <v>28</v>
      </c>
      <c r="E95" s="14">
        <v>223</v>
      </c>
      <c r="F95" s="14">
        <v>198</v>
      </c>
      <c r="G95" s="14">
        <v>178</v>
      </c>
      <c r="H95" s="14">
        <v>196</v>
      </c>
      <c r="I95" s="14">
        <f t="shared" si="0"/>
        <v>907</v>
      </c>
      <c r="J95" s="15">
        <f t="shared" si="1"/>
        <v>226.75</v>
      </c>
    </row>
    <row r="96" spans="1:10" ht="12.75">
      <c r="A96" s="11">
        <v>39529</v>
      </c>
      <c r="B96" s="12">
        <v>5</v>
      </c>
      <c r="C96" s="13" t="s">
        <v>1</v>
      </c>
      <c r="D96" s="14">
        <v>10</v>
      </c>
      <c r="E96" s="14">
        <v>157</v>
      </c>
      <c r="F96" s="14">
        <v>190</v>
      </c>
      <c r="G96" s="14">
        <v>203</v>
      </c>
      <c r="H96" s="14">
        <v>182</v>
      </c>
      <c r="I96" s="14">
        <f t="shared" si="0"/>
        <v>772</v>
      </c>
      <c r="J96" s="15">
        <f t="shared" si="1"/>
        <v>193</v>
      </c>
    </row>
    <row r="97" spans="1:10" ht="12.75">
      <c r="A97" s="11">
        <v>39529</v>
      </c>
      <c r="B97" s="12">
        <v>6</v>
      </c>
      <c r="C97" s="13" t="s">
        <v>1</v>
      </c>
      <c r="D97" s="14">
        <v>10</v>
      </c>
      <c r="E97" s="14">
        <v>164</v>
      </c>
      <c r="F97" s="14">
        <v>222</v>
      </c>
      <c r="G97" s="14">
        <v>198</v>
      </c>
      <c r="H97" s="14">
        <v>187</v>
      </c>
      <c r="I97" s="14">
        <f t="shared" si="0"/>
        <v>811</v>
      </c>
      <c r="J97" s="15">
        <f t="shared" si="1"/>
        <v>202.75</v>
      </c>
    </row>
    <row r="98" spans="1:10" ht="12.75">
      <c r="A98" s="11">
        <v>39529</v>
      </c>
      <c r="B98" s="12">
        <v>6</v>
      </c>
      <c r="C98" s="13" t="s">
        <v>15</v>
      </c>
      <c r="D98" s="14">
        <v>15</v>
      </c>
      <c r="E98" s="14">
        <v>215</v>
      </c>
      <c r="F98" s="14">
        <v>159</v>
      </c>
      <c r="G98" s="14">
        <v>171</v>
      </c>
      <c r="H98" s="14">
        <v>177</v>
      </c>
      <c r="I98" s="14">
        <f t="shared" si="0"/>
        <v>782</v>
      </c>
      <c r="J98" s="15">
        <f t="shared" si="1"/>
        <v>195.5</v>
      </c>
    </row>
    <row r="99" spans="1:10" ht="12.75">
      <c r="A99" s="11">
        <v>39529</v>
      </c>
      <c r="B99" s="12">
        <v>8</v>
      </c>
      <c r="C99" s="13" t="s">
        <v>23</v>
      </c>
      <c r="D99" s="14">
        <v>35</v>
      </c>
      <c r="E99" s="14">
        <v>150</v>
      </c>
      <c r="F99" s="14">
        <v>134</v>
      </c>
      <c r="G99" s="14">
        <v>189</v>
      </c>
      <c r="H99" s="14">
        <v>135</v>
      </c>
      <c r="I99" s="14">
        <f t="shared" si="0"/>
        <v>748</v>
      </c>
      <c r="J99" s="15">
        <f t="shared" si="1"/>
        <v>187</v>
      </c>
    </row>
    <row r="100" spans="1:10" ht="12.75">
      <c r="A100" s="11">
        <v>39529</v>
      </c>
      <c r="B100" s="12">
        <v>5</v>
      </c>
      <c r="C100" s="13" t="s">
        <v>26</v>
      </c>
      <c r="D100" s="14">
        <v>27</v>
      </c>
      <c r="E100" s="14">
        <v>153</v>
      </c>
      <c r="F100" s="14">
        <v>181</v>
      </c>
      <c r="G100" s="14">
        <v>170</v>
      </c>
      <c r="H100" s="14">
        <v>236</v>
      </c>
      <c r="I100" s="14">
        <f t="shared" si="0"/>
        <v>848</v>
      </c>
      <c r="J100" s="15">
        <f t="shared" si="1"/>
        <v>212</v>
      </c>
    </row>
    <row r="101" spans="1:10" ht="12.75">
      <c r="A101" s="11">
        <v>39530</v>
      </c>
      <c r="B101" s="12">
        <v>4</v>
      </c>
      <c r="C101" s="13" t="s">
        <v>6</v>
      </c>
      <c r="D101" s="14">
        <v>15</v>
      </c>
      <c r="E101" s="14">
        <v>190</v>
      </c>
      <c r="F101" s="14">
        <v>171</v>
      </c>
      <c r="G101" s="14">
        <v>179</v>
      </c>
      <c r="H101" s="14">
        <v>170</v>
      </c>
      <c r="I101" s="14">
        <f t="shared" si="0"/>
        <v>770</v>
      </c>
      <c r="J101" s="15">
        <f t="shared" si="1"/>
        <v>192.5</v>
      </c>
    </row>
    <row r="102" spans="1:10" ht="12.75">
      <c r="A102" s="11">
        <v>39530</v>
      </c>
      <c r="B102" s="12">
        <v>5</v>
      </c>
      <c r="C102" s="13" t="s">
        <v>7</v>
      </c>
      <c r="D102" s="14">
        <v>8</v>
      </c>
      <c r="E102" s="14">
        <v>168</v>
      </c>
      <c r="F102" s="14">
        <v>196</v>
      </c>
      <c r="G102" s="14">
        <v>201</v>
      </c>
      <c r="H102" s="14">
        <v>213</v>
      </c>
      <c r="I102" s="14">
        <f t="shared" si="0"/>
        <v>810</v>
      </c>
      <c r="J102" s="15">
        <f t="shared" si="1"/>
        <v>202.5</v>
      </c>
    </row>
    <row r="103" spans="1:10" ht="12.75">
      <c r="A103" s="11">
        <v>39530</v>
      </c>
      <c r="B103" s="12">
        <v>7</v>
      </c>
      <c r="C103" s="13" t="s">
        <v>15</v>
      </c>
      <c r="D103" s="14">
        <v>15</v>
      </c>
      <c r="E103" s="14">
        <v>199</v>
      </c>
      <c r="F103" s="14">
        <v>176</v>
      </c>
      <c r="G103" s="14">
        <v>215</v>
      </c>
      <c r="H103" s="14">
        <v>195</v>
      </c>
      <c r="I103" s="14">
        <f t="shared" si="0"/>
        <v>845</v>
      </c>
      <c r="J103" s="15">
        <f t="shared" si="1"/>
        <v>211.25</v>
      </c>
    </row>
    <row r="104" spans="1:10" ht="12.75">
      <c r="A104" s="11">
        <v>39531</v>
      </c>
      <c r="B104" s="12">
        <v>4</v>
      </c>
      <c r="C104" s="13" t="s">
        <v>27</v>
      </c>
      <c r="D104" s="14">
        <v>14</v>
      </c>
      <c r="E104" s="14">
        <v>178</v>
      </c>
      <c r="F104" s="14">
        <v>161</v>
      </c>
      <c r="G104" s="14">
        <v>135</v>
      </c>
      <c r="H104" s="14">
        <v>97</v>
      </c>
      <c r="I104" s="14">
        <f t="shared" si="0"/>
        <v>627</v>
      </c>
      <c r="J104" s="15">
        <f t="shared" si="1"/>
        <v>156.75</v>
      </c>
    </row>
    <row r="105" spans="1:10" ht="12.75">
      <c r="A105" s="11">
        <v>39531</v>
      </c>
      <c r="B105" s="12">
        <v>6</v>
      </c>
      <c r="C105" s="13" t="s">
        <v>29</v>
      </c>
      <c r="D105" s="14">
        <v>12</v>
      </c>
      <c r="E105" s="14">
        <v>134</v>
      </c>
      <c r="F105" s="14">
        <v>224</v>
      </c>
      <c r="G105" s="14">
        <v>179</v>
      </c>
      <c r="H105" s="14">
        <v>120</v>
      </c>
      <c r="I105" s="14">
        <f t="shared" si="0"/>
        <v>705</v>
      </c>
      <c r="J105" s="15">
        <f t="shared" si="1"/>
        <v>176.25</v>
      </c>
    </row>
    <row r="106" spans="1:10" ht="12.75">
      <c r="A106" s="11">
        <v>39531</v>
      </c>
      <c r="B106" s="12">
        <v>5</v>
      </c>
      <c r="C106" s="13" t="s">
        <v>6</v>
      </c>
      <c r="D106" s="14">
        <v>15</v>
      </c>
      <c r="E106" s="14">
        <v>191</v>
      </c>
      <c r="F106" s="14">
        <v>180</v>
      </c>
      <c r="G106" s="14">
        <v>155</v>
      </c>
      <c r="H106" s="14">
        <v>212</v>
      </c>
      <c r="I106" s="14">
        <f t="shared" si="0"/>
        <v>798</v>
      </c>
      <c r="J106" s="15">
        <f t="shared" si="1"/>
        <v>199.5</v>
      </c>
    </row>
    <row r="107" spans="1:10" ht="12.75">
      <c r="A107" s="11">
        <v>39532</v>
      </c>
      <c r="B107" s="12">
        <v>8</v>
      </c>
      <c r="C107" s="13" t="s">
        <v>31</v>
      </c>
      <c r="D107" s="14">
        <v>10</v>
      </c>
      <c r="E107" s="14">
        <v>201</v>
      </c>
      <c r="F107" s="14">
        <v>165</v>
      </c>
      <c r="G107" s="14">
        <v>199</v>
      </c>
      <c r="H107" s="14">
        <v>205</v>
      </c>
      <c r="I107" s="14">
        <f t="shared" si="0"/>
        <v>810</v>
      </c>
      <c r="J107" s="15">
        <f t="shared" si="1"/>
        <v>202.5</v>
      </c>
    </row>
    <row r="108" spans="1:10" ht="12.75">
      <c r="A108" s="11">
        <v>39532</v>
      </c>
      <c r="B108" s="12">
        <v>6</v>
      </c>
      <c r="C108" s="13" t="s">
        <v>6</v>
      </c>
      <c r="D108" s="14">
        <v>15</v>
      </c>
      <c r="E108" s="14">
        <v>264</v>
      </c>
      <c r="F108" s="14">
        <v>171</v>
      </c>
      <c r="G108" s="14">
        <v>143</v>
      </c>
      <c r="H108" s="14">
        <v>235</v>
      </c>
      <c r="I108" s="14">
        <f t="shared" si="0"/>
        <v>873</v>
      </c>
      <c r="J108" s="15">
        <f t="shared" si="1"/>
        <v>218.25</v>
      </c>
    </row>
    <row r="109" spans="1:10" ht="12.75">
      <c r="A109" s="11">
        <v>39533</v>
      </c>
      <c r="B109" s="12">
        <v>9</v>
      </c>
      <c r="C109" s="13" t="s">
        <v>23</v>
      </c>
      <c r="D109" s="14">
        <v>35</v>
      </c>
      <c r="E109" s="14">
        <v>155</v>
      </c>
      <c r="F109" s="14">
        <v>178</v>
      </c>
      <c r="G109" s="14">
        <v>169</v>
      </c>
      <c r="H109" s="14">
        <v>130</v>
      </c>
      <c r="I109" s="14">
        <f t="shared" si="0"/>
        <v>772</v>
      </c>
      <c r="J109" s="15">
        <f t="shared" si="1"/>
        <v>193</v>
      </c>
    </row>
    <row r="110" spans="1:10" ht="12.75">
      <c r="A110" s="11">
        <v>39533</v>
      </c>
      <c r="B110" s="12">
        <v>6</v>
      </c>
      <c r="C110" s="13" t="s">
        <v>26</v>
      </c>
      <c r="D110" s="14">
        <v>27</v>
      </c>
      <c r="E110" s="14">
        <v>183</v>
      </c>
      <c r="F110" s="14">
        <v>149</v>
      </c>
      <c r="G110" s="14">
        <v>240</v>
      </c>
      <c r="H110" s="14">
        <v>179</v>
      </c>
      <c r="I110" s="14">
        <f t="shared" si="0"/>
        <v>859</v>
      </c>
      <c r="J110" s="15">
        <f t="shared" si="1"/>
        <v>214.75</v>
      </c>
    </row>
    <row r="111" spans="1:10" ht="12.75">
      <c r="A111" s="11">
        <v>39533</v>
      </c>
      <c r="B111" s="12">
        <v>10</v>
      </c>
      <c r="C111" s="13" t="s">
        <v>23</v>
      </c>
      <c r="D111" s="14">
        <v>35</v>
      </c>
      <c r="E111" s="14">
        <v>202</v>
      </c>
      <c r="F111" s="14">
        <v>163</v>
      </c>
      <c r="G111" s="14">
        <v>211</v>
      </c>
      <c r="H111" s="14">
        <v>250</v>
      </c>
      <c r="I111" s="14">
        <f t="shared" si="0"/>
        <v>966</v>
      </c>
      <c r="J111" s="15">
        <f t="shared" si="1"/>
        <v>241.5</v>
      </c>
    </row>
    <row r="112" spans="1:10" ht="12.75">
      <c r="A112" s="11">
        <v>39534</v>
      </c>
      <c r="B112" s="12">
        <v>4</v>
      </c>
      <c r="C112" s="13" t="s">
        <v>3</v>
      </c>
      <c r="D112" s="14">
        <v>14</v>
      </c>
      <c r="E112" s="14">
        <v>151</v>
      </c>
      <c r="F112" s="14">
        <v>189</v>
      </c>
      <c r="G112" s="14">
        <v>174</v>
      </c>
      <c r="H112" s="14">
        <v>148</v>
      </c>
      <c r="I112" s="14">
        <f t="shared" si="0"/>
        <v>718</v>
      </c>
      <c r="J112" s="15">
        <f t="shared" si="1"/>
        <v>179.5</v>
      </c>
    </row>
    <row r="113" spans="1:10" ht="12.75">
      <c r="A113" s="11">
        <v>39534</v>
      </c>
      <c r="B113" s="12">
        <v>3</v>
      </c>
      <c r="C113" s="13" t="s">
        <v>0</v>
      </c>
      <c r="D113" s="14">
        <v>11</v>
      </c>
      <c r="E113" s="14">
        <v>210</v>
      </c>
      <c r="F113" s="14">
        <v>167</v>
      </c>
      <c r="G113" s="14">
        <v>192</v>
      </c>
      <c r="H113" s="14">
        <v>165</v>
      </c>
      <c r="I113" s="14">
        <f t="shared" si="0"/>
        <v>778</v>
      </c>
      <c r="J113" s="15">
        <f t="shared" si="1"/>
        <v>194.5</v>
      </c>
    </row>
    <row r="114" spans="1:10" ht="12.75">
      <c r="A114" s="11">
        <v>39534</v>
      </c>
      <c r="B114" s="12">
        <v>6</v>
      </c>
      <c r="C114" s="13" t="s">
        <v>34</v>
      </c>
      <c r="D114" s="14">
        <v>12</v>
      </c>
      <c r="E114" s="14">
        <v>196</v>
      </c>
      <c r="F114" s="14">
        <v>153</v>
      </c>
      <c r="G114" s="14">
        <v>171</v>
      </c>
      <c r="H114" s="14">
        <v>213</v>
      </c>
      <c r="I114" s="14">
        <f t="shared" si="0"/>
        <v>781</v>
      </c>
      <c r="J114" s="15">
        <f t="shared" si="1"/>
        <v>195.25</v>
      </c>
    </row>
    <row r="115" spans="1:10" ht="12.75">
      <c r="A115" s="11">
        <v>39534</v>
      </c>
      <c r="B115" s="12">
        <v>4</v>
      </c>
      <c r="C115" s="13" t="s">
        <v>4</v>
      </c>
      <c r="D115" s="14">
        <v>15</v>
      </c>
      <c r="E115" s="14">
        <v>220</v>
      </c>
      <c r="F115" s="14">
        <v>145</v>
      </c>
      <c r="G115" s="14">
        <v>165</v>
      </c>
      <c r="H115" s="14">
        <v>208</v>
      </c>
      <c r="I115" s="14">
        <f t="shared" si="0"/>
        <v>798</v>
      </c>
      <c r="J115" s="15">
        <f t="shared" si="1"/>
        <v>199.5</v>
      </c>
    </row>
    <row r="116" spans="1:10" ht="12.75">
      <c r="A116" s="11">
        <v>39534</v>
      </c>
      <c r="B116" s="12">
        <v>4</v>
      </c>
      <c r="C116" s="13" t="s">
        <v>24</v>
      </c>
      <c r="D116" s="14">
        <v>32</v>
      </c>
      <c r="E116" s="14">
        <v>208</v>
      </c>
      <c r="F116" s="14">
        <v>138</v>
      </c>
      <c r="G116" s="14">
        <v>216</v>
      </c>
      <c r="H116" s="14">
        <v>133</v>
      </c>
      <c r="I116" s="14">
        <f t="shared" si="0"/>
        <v>823</v>
      </c>
      <c r="J116" s="15">
        <f t="shared" si="1"/>
        <v>205.75</v>
      </c>
    </row>
    <row r="117" spans="1:10" ht="12.75">
      <c r="A117" s="11">
        <v>39535</v>
      </c>
      <c r="B117" s="12">
        <v>6</v>
      </c>
      <c r="C117" s="13" t="s">
        <v>7</v>
      </c>
      <c r="D117" s="14">
        <v>8</v>
      </c>
      <c r="E117" s="14">
        <v>138</v>
      </c>
      <c r="F117" s="14">
        <v>242</v>
      </c>
      <c r="G117" s="14">
        <v>199</v>
      </c>
      <c r="H117" s="14">
        <v>191</v>
      </c>
      <c r="I117" s="14">
        <f t="shared" si="0"/>
        <v>802</v>
      </c>
      <c r="J117" s="15">
        <f t="shared" si="1"/>
        <v>200.5</v>
      </c>
    </row>
    <row r="118" spans="1:10" ht="12.75">
      <c r="A118" s="11">
        <v>39535</v>
      </c>
      <c r="B118" s="12">
        <v>9</v>
      </c>
      <c r="C118" s="13" t="s">
        <v>31</v>
      </c>
      <c r="D118" s="14">
        <v>10</v>
      </c>
      <c r="E118" s="14">
        <v>191</v>
      </c>
      <c r="F118" s="14">
        <v>248</v>
      </c>
      <c r="G118" s="14">
        <v>198</v>
      </c>
      <c r="H118" s="14">
        <v>247</v>
      </c>
      <c r="I118" s="14">
        <f t="shared" si="0"/>
        <v>924</v>
      </c>
      <c r="J118" s="15">
        <f t="shared" si="1"/>
        <v>231</v>
      </c>
    </row>
    <row r="119" spans="1:10" ht="12.75">
      <c r="A119" s="11">
        <v>39535</v>
      </c>
      <c r="B119" s="12">
        <v>7</v>
      </c>
      <c r="C119" s="13" t="s">
        <v>34</v>
      </c>
      <c r="D119" s="14">
        <v>12</v>
      </c>
      <c r="E119" s="14">
        <v>171</v>
      </c>
      <c r="F119" s="14">
        <v>203</v>
      </c>
      <c r="G119" s="14">
        <v>203</v>
      </c>
      <c r="H119" s="14">
        <v>203</v>
      </c>
      <c r="I119" s="14">
        <f t="shared" si="0"/>
        <v>828</v>
      </c>
      <c r="J119" s="15">
        <f t="shared" si="1"/>
        <v>207</v>
      </c>
    </row>
    <row r="120" spans="1:10" ht="12.75">
      <c r="A120" s="11">
        <v>39537</v>
      </c>
      <c r="B120" s="12">
        <v>5</v>
      </c>
      <c r="C120" s="13" t="s">
        <v>24</v>
      </c>
      <c r="D120" s="14">
        <v>32</v>
      </c>
      <c r="E120" s="14">
        <v>177</v>
      </c>
      <c r="F120" s="14">
        <v>208</v>
      </c>
      <c r="G120" s="14">
        <v>157</v>
      </c>
      <c r="H120" s="14">
        <v>158</v>
      </c>
      <c r="I120" s="14">
        <f t="shared" si="0"/>
        <v>828</v>
      </c>
      <c r="J120" s="15">
        <f t="shared" si="1"/>
        <v>207</v>
      </c>
    </row>
    <row r="121" spans="1:10" ht="12.75">
      <c r="A121" s="11">
        <v>39537</v>
      </c>
      <c r="B121" s="12">
        <v>7</v>
      </c>
      <c r="C121" s="13" t="s">
        <v>6</v>
      </c>
      <c r="D121" s="14">
        <v>15</v>
      </c>
      <c r="E121" s="14">
        <v>184</v>
      </c>
      <c r="F121" s="14">
        <v>199</v>
      </c>
      <c r="G121" s="14">
        <v>169</v>
      </c>
      <c r="H121" s="14">
        <v>159</v>
      </c>
      <c r="I121" s="14">
        <f t="shared" si="0"/>
        <v>771</v>
      </c>
      <c r="J121" s="15">
        <f t="shared" si="1"/>
        <v>192.75</v>
      </c>
    </row>
    <row r="122" spans="1:10" ht="12.75">
      <c r="A122" s="11">
        <v>39537</v>
      </c>
      <c r="B122" s="12">
        <v>3</v>
      </c>
      <c r="C122" s="13" t="s">
        <v>32</v>
      </c>
      <c r="D122" s="14">
        <v>20</v>
      </c>
      <c r="E122" s="14">
        <v>187</v>
      </c>
      <c r="F122" s="14">
        <v>187</v>
      </c>
      <c r="G122" s="14">
        <v>219</v>
      </c>
      <c r="H122" s="14">
        <v>162</v>
      </c>
      <c r="I122" s="14">
        <f t="shared" si="0"/>
        <v>835</v>
      </c>
      <c r="J122" s="15">
        <f t="shared" si="1"/>
        <v>208.75</v>
      </c>
    </row>
    <row r="123" spans="1:10" ht="12.75">
      <c r="A123" s="11">
        <v>39537</v>
      </c>
      <c r="B123" s="12">
        <v>7</v>
      </c>
      <c r="C123" s="13" t="s">
        <v>35</v>
      </c>
      <c r="D123" s="14">
        <v>5</v>
      </c>
      <c r="E123" s="14">
        <v>169</v>
      </c>
      <c r="F123" s="14">
        <v>212</v>
      </c>
      <c r="G123" s="14">
        <v>182</v>
      </c>
      <c r="H123" s="14">
        <v>208</v>
      </c>
      <c r="I123" s="14">
        <f t="shared" si="0"/>
        <v>791</v>
      </c>
      <c r="J123" s="15">
        <f t="shared" si="1"/>
        <v>197.75</v>
      </c>
    </row>
    <row r="124" spans="1:10" ht="12.75">
      <c r="A124" s="11">
        <v>39537</v>
      </c>
      <c r="B124" s="12">
        <v>4</v>
      </c>
      <c r="C124" s="13" t="s">
        <v>36</v>
      </c>
      <c r="D124" s="14">
        <v>32</v>
      </c>
      <c r="E124" s="14">
        <v>133</v>
      </c>
      <c r="F124" s="14">
        <v>137</v>
      </c>
      <c r="G124" s="14">
        <v>147</v>
      </c>
      <c r="H124" s="14">
        <v>199</v>
      </c>
      <c r="I124" s="14">
        <f t="shared" si="0"/>
        <v>744</v>
      </c>
      <c r="J124" s="15">
        <f t="shared" si="1"/>
        <v>186</v>
      </c>
    </row>
    <row r="125" spans="1:10" ht="12.75">
      <c r="A125" s="11">
        <v>39537</v>
      </c>
      <c r="B125" s="12">
        <v>7</v>
      </c>
      <c r="C125" s="13" t="s">
        <v>17</v>
      </c>
      <c r="D125" s="14">
        <v>28</v>
      </c>
      <c r="E125" s="14">
        <v>129</v>
      </c>
      <c r="F125" s="14">
        <v>184</v>
      </c>
      <c r="G125" s="14">
        <v>180</v>
      </c>
      <c r="H125" s="14">
        <v>149</v>
      </c>
      <c r="I125" s="14">
        <f t="shared" si="0"/>
        <v>754</v>
      </c>
      <c r="J125" s="15">
        <f t="shared" si="1"/>
        <v>188.5</v>
      </c>
    </row>
    <row r="126" spans="1:10" ht="12.75">
      <c r="A126" s="11">
        <v>39537</v>
      </c>
      <c r="B126" s="12">
        <v>8</v>
      </c>
      <c r="C126" s="13" t="s">
        <v>15</v>
      </c>
      <c r="D126" s="14">
        <v>15</v>
      </c>
      <c r="E126" s="14">
        <v>187</v>
      </c>
      <c r="F126" s="14">
        <v>226</v>
      </c>
      <c r="G126" s="14">
        <v>160</v>
      </c>
      <c r="H126" s="14">
        <v>181</v>
      </c>
      <c r="I126" s="14">
        <f t="shared" si="0"/>
        <v>814</v>
      </c>
      <c r="J126" s="15">
        <f t="shared" si="1"/>
        <v>203.5</v>
      </c>
    </row>
    <row r="127" spans="1:10" ht="12.75">
      <c r="A127" s="11">
        <v>39538</v>
      </c>
      <c r="B127" s="12">
        <v>8</v>
      </c>
      <c r="C127" s="13" t="s">
        <v>34</v>
      </c>
      <c r="D127" s="14">
        <v>12</v>
      </c>
      <c r="E127" s="14">
        <v>225</v>
      </c>
      <c r="F127" s="14">
        <v>184</v>
      </c>
      <c r="G127" s="14">
        <v>182</v>
      </c>
      <c r="H127" s="14">
        <v>223</v>
      </c>
      <c r="I127" s="14">
        <f t="shared" si="0"/>
        <v>862</v>
      </c>
      <c r="J127" s="15">
        <f t="shared" si="1"/>
        <v>215.5</v>
      </c>
    </row>
    <row r="128" spans="1:10" ht="12.75">
      <c r="A128" s="11">
        <v>39538</v>
      </c>
      <c r="B128" s="12">
        <v>2</v>
      </c>
      <c r="C128" s="13" t="s">
        <v>30</v>
      </c>
      <c r="D128" s="14">
        <v>17</v>
      </c>
      <c r="E128" s="14">
        <v>214</v>
      </c>
      <c r="F128" s="14">
        <v>173</v>
      </c>
      <c r="G128" s="14">
        <v>213</v>
      </c>
      <c r="H128" s="14">
        <v>183</v>
      </c>
      <c r="I128" s="14">
        <f t="shared" si="0"/>
        <v>851</v>
      </c>
      <c r="J128" s="15">
        <f t="shared" si="1"/>
        <v>212.75</v>
      </c>
    </row>
    <row r="129" spans="1:10" ht="12.75">
      <c r="A129" s="11">
        <v>39538</v>
      </c>
      <c r="B129" s="12">
        <v>1</v>
      </c>
      <c r="C129" s="13" t="s">
        <v>16</v>
      </c>
      <c r="D129" s="14">
        <v>33</v>
      </c>
      <c r="E129" s="14">
        <v>180</v>
      </c>
      <c r="F129" s="14">
        <v>168</v>
      </c>
      <c r="G129" s="14">
        <v>241</v>
      </c>
      <c r="H129" s="14">
        <v>141</v>
      </c>
      <c r="I129" s="14">
        <f t="shared" si="0"/>
        <v>862</v>
      </c>
      <c r="J129" s="15">
        <f t="shared" si="1"/>
        <v>215.5</v>
      </c>
    </row>
    <row r="130" spans="1:10" ht="12.75">
      <c r="A130" s="11">
        <v>39540</v>
      </c>
      <c r="B130" s="12">
        <v>8</v>
      </c>
      <c r="C130" s="13" t="s">
        <v>6</v>
      </c>
      <c r="D130" s="14">
        <v>15</v>
      </c>
      <c r="E130" s="14">
        <v>204</v>
      </c>
      <c r="F130" s="14">
        <v>224</v>
      </c>
      <c r="G130" s="14">
        <v>216</v>
      </c>
      <c r="H130" s="14">
        <v>169</v>
      </c>
      <c r="I130" s="14">
        <f t="shared" si="0"/>
        <v>873</v>
      </c>
      <c r="J130" s="15">
        <f t="shared" si="1"/>
        <v>218.25</v>
      </c>
    </row>
    <row r="131" spans="1:10" ht="12.75">
      <c r="A131" s="11">
        <v>39540</v>
      </c>
      <c r="B131" s="12">
        <v>7</v>
      </c>
      <c r="C131" s="13" t="s">
        <v>7</v>
      </c>
      <c r="D131" s="14">
        <v>8</v>
      </c>
      <c r="E131" s="14">
        <v>179</v>
      </c>
      <c r="F131" s="14">
        <v>199</v>
      </c>
      <c r="G131" s="14">
        <v>186</v>
      </c>
      <c r="H131" s="14">
        <v>209</v>
      </c>
      <c r="I131" s="14">
        <f t="shared" si="0"/>
        <v>805</v>
      </c>
      <c r="J131" s="15">
        <f t="shared" si="1"/>
        <v>201.25</v>
      </c>
    </row>
    <row r="132" spans="1:10" ht="12.75">
      <c r="A132" s="11">
        <v>39541</v>
      </c>
      <c r="B132" s="12">
        <v>5</v>
      </c>
      <c r="C132" s="13" t="s">
        <v>4</v>
      </c>
      <c r="D132" s="14">
        <v>15</v>
      </c>
      <c r="E132" s="14">
        <v>235</v>
      </c>
      <c r="F132" s="14">
        <v>234</v>
      </c>
      <c r="G132" s="14">
        <v>258</v>
      </c>
      <c r="H132" s="14">
        <v>166</v>
      </c>
      <c r="I132" s="14">
        <f t="shared" si="0"/>
        <v>953</v>
      </c>
      <c r="J132" s="15">
        <f t="shared" si="1"/>
        <v>238.25</v>
      </c>
    </row>
    <row r="133" spans="1:10" ht="12.75">
      <c r="A133" s="11">
        <v>39541</v>
      </c>
      <c r="B133" s="12">
        <v>6</v>
      </c>
      <c r="C133" s="13" t="s">
        <v>24</v>
      </c>
      <c r="D133" s="14">
        <v>32</v>
      </c>
      <c r="E133" s="14">
        <v>200</v>
      </c>
      <c r="F133" s="14">
        <v>220</v>
      </c>
      <c r="G133" s="14">
        <v>167</v>
      </c>
      <c r="H133" s="14">
        <v>196</v>
      </c>
      <c r="I133" s="14">
        <f t="shared" si="0"/>
        <v>911</v>
      </c>
      <c r="J133" s="15">
        <f t="shared" si="1"/>
        <v>227.75</v>
      </c>
    </row>
    <row r="134" spans="1:10" ht="12.75">
      <c r="A134" s="11">
        <v>39543</v>
      </c>
      <c r="B134" s="12">
        <v>9</v>
      </c>
      <c r="C134" s="13" t="s">
        <v>15</v>
      </c>
      <c r="D134" s="14">
        <v>15</v>
      </c>
      <c r="E134" s="14">
        <v>186</v>
      </c>
      <c r="F134" s="14">
        <v>173</v>
      </c>
      <c r="G134" s="14">
        <v>213</v>
      </c>
      <c r="H134" s="14">
        <v>167</v>
      </c>
      <c r="I134" s="14">
        <f t="shared" si="0"/>
        <v>799</v>
      </c>
      <c r="J134" s="15">
        <f t="shared" si="1"/>
        <v>199.75</v>
      </c>
    </row>
    <row r="135" spans="1:10" ht="12.75">
      <c r="A135" s="11">
        <v>39543</v>
      </c>
      <c r="B135" s="12">
        <v>9</v>
      </c>
      <c r="C135" s="13" t="s">
        <v>6</v>
      </c>
      <c r="D135" s="14">
        <v>15</v>
      </c>
      <c r="E135" s="14">
        <v>191</v>
      </c>
      <c r="F135" s="14">
        <v>211</v>
      </c>
      <c r="G135" s="14">
        <v>224</v>
      </c>
      <c r="H135" s="14">
        <v>167</v>
      </c>
      <c r="I135" s="14">
        <f t="shared" si="0"/>
        <v>853</v>
      </c>
      <c r="J135" s="15">
        <f t="shared" si="1"/>
        <v>213.25</v>
      </c>
    </row>
    <row r="136" spans="1:10" ht="12.75">
      <c r="A136" s="11">
        <v>39543</v>
      </c>
      <c r="B136" s="12">
        <v>11</v>
      </c>
      <c r="C136" s="13" t="s">
        <v>23</v>
      </c>
      <c r="D136" s="14">
        <v>35</v>
      </c>
      <c r="E136" s="14">
        <v>191</v>
      </c>
      <c r="F136" s="14">
        <v>213</v>
      </c>
      <c r="G136" s="14">
        <v>227</v>
      </c>
      <c r="H136" s="14">
        <v>147</v>
      </c>
      <c r="I136" s="14">
        <f t="shared" si="0"/>
        <v>918</v>
      </c>
      <c r="J136" s="15">
        <f t="shared" si="1"/>
        <v>229.5</v>
      </c>
    </row>
    <row r="137" spans="1:10" ht="12.75">
      <c r="A137" s="11">
        <v>39544</v>
      </c>
      <c r="B137" s="12">
        <v>5</v>
      </c>
      <c r="C137" s="13" t="s">
        <v>36</v>
      </c>
      <c r="D137" s="14">
        <v>32</v>
      </c>
      <c r="E137" s="14">
        <v>199</v>
      </c>
      <c r="F137" s="14">
        <v>145</v>
      </c>
      <c r="G137" s="14">
        <v>144</v>
      </c>
      <c r="H137" s="14">
        <v>189</v>
      </c>
      <c r="I137" s="14">
        <f t="shared" si="0"/>
        <v>805</v>
      </c>
      <c r="J137" s="15">
        <f t="shared" si="1"/>
        <v>201.25</v>
      </c>
    </row>
    <row r="138" spans="1:10" ht="12.75">
      <c r="A138" s="11">
        <v>39544</v>
      </c>
      <c r="B138" s="12">
        <v>10</v>
      </c>
      <c r="C138" s="13" t="s">
        <v>15</v>
      </c>
      <c r="D138" s="14">
        <v>15</v>
      </c>
      <c r="E138" s="14">
        <v>200</v>
      </c>
      <c r="F138" s="14">
        <v>246</v>
      </c>
      <c r="G138" s="14">
        <v>178</v>
      </c>
      <c r="H138" s="14">
        <v>193</v>
      </c>
      <c r="I138" s="14">
        <f t="shared" si="0"/>
        <v>877</v>
      </c>
      <c r="J138" s="15">
        <f t="shared" si="1"/>
        <v>219.25</v>
      </c>
    </row>
    <row r="139" spans="1:10" ht="12.75">
      <c r="A139" s="11">
        <v>39544</v>
      </c>
      <c r="B139" s="12">
        <v>12</v>
      </c>
      <c r="C139" s="13" t="s">
        <v>23</v>
      </c>
      <c r="D139" s="14">
        <v>35</v>
      </c>
      <c r="E139" s="14">
        <v>199</v>
      </c>
      <c r="F139" s="14">
        <v>194</v>
      </c>
      <c r="G139" s="14">
        <v>167</v>
      </c>
      <c r="H139" s="14">
        <v>200</v>
      </c>
      <c r="I139" s="14">
        <f t="shared" si="0"/>
        <v>900</v>
      </c>
      <c r="J139" s="15">
        <f t="shared" si="1"/>
        <v>225</v>
      </c>
    </row>
    <row r="140" spans="1:10" ht="12.75">
      <c r="A140" s="11">
        <v>39544</v>
      </c>
      <c r="B140" s="12">
        <v>4</v>
      </c>
      <c r="C140" s="13" t="s">
        <v>32</v>
      </c>
      <c r="D140" s="14">
        <v>20</v>
      </c>
      <c r="E140" s="14">
        <v>200</v>
      </c>
      <c r="F140" s="14">
        <v>183</v>
      </c>
      <c r="G140" s="14">
        <v>190</v>
      </c>
      <c r="H140" s="14">
        <v>215</v>
      </c>
      <c r="I140" s="14">
        <f t="shared" si="0"/>
        <v>868</v>
      </c>
      <c r="J140" s="15">
        <f t="shared" si="1"/>
        <v>217</v>
      </c>
    </row>
    <row r="141" spans="1:10" ht="12.75">
      <c r="A141" s="11">
        <v>39545</v>
      </c>
      <c r="B141" s="12">
        <v>2</v>
      </c>
      <c r="C141" s="13" t="s">
        <v>16</v>
      </c>
      <c r="D141" s="14">
        <v>33</v>
      </c>
      <c r="E141" s="14">
        <v>190</v>
      </c>
      <c r="F141" s="14">
        <v>167</v>
      </c>
      <c r="G141" s="14">
        <v>152</v>
      </c>
      <c r="H141" s="14">
        <v>167</v>
      </c>
      <c r="I141" s="14">
        <f t="shared" si="0"/>
        <v>808</v>
      </c>
      <c r="J141" s="15">
        <f t="shared" si="1"/>
        <v>202</v>
      </c>
    </row>
    <row r="142" spans="1:10" ht="12.75">
      <c r="A142" s="11">
        <v>39545</v>
      </c>
      <c r="B142" s="12">
        <v>3</v>
      </c>
      <c r="C142" s="13" t="s">
        <v>30</v>
      </c>
      <c r="D142" s="14">
        <v>17</v>
      </c>
      <c r="E142" s="14">
        <v>167</v>
      </c>
      <c r="F142" s="14">
        <v>162</v>
      </c>
      <c r="G142" s="14">
        <v>136</v>
      </c>
      <c r="H142" s="14">
        <v>158</v>
      </c>
      <c r="I142" s="14">
        <f t="shared" si="0"/>
        <v>691</v>
      </c>
      <c r="J142" s="15">
        <f t="shared" si="1"/>
        <v>172.75</v>
      </c>
    </row>
    <row r="143" spans="1:10" ht="12.75">
      <c r="A143" s="11">
        <v>39545</v>
      </c>
      <c r="B143" s="12">
        <v>5</v>
      </c>
      <c r="C143" s="13" t="s">
        <v>21</v>
      </c>
      <c r="D143" s="14">
        <v>30</v>
      </c>
      <c r="E143" s="14">
        <v>186</v>
      </c>
      <c r="F143" s="14">
        <v>169</v>
      </c>
      <c r="G143" s="14">
        <v>223</v>
      </c>
      <c r="H143" s="14">
        <v>176</v>
      </c>
      <c r="I143" s="14">
        <f t="shared" si="0"/>
        <v>874</v>
      </c>
      <c r="J143" s="15">
        <f t="shared" si="1"/>
        <v>218.5</v>
      </c>
    </row>
    <row r="144" spans="1:10" ht="12.75">
      <c r="A144" s="11">
        <v>39546</v>
      </c>
      <c r="B144" s="12">
        <v>4</v>
      </c>
      <c r="C144" s="13" t="s">
        <v>0</v>
      </c>
      <c r="D144" s="14">
        <v>11</v>
      </c>
      <c r="E144" s="14">
        <v>205</v>
      </c>
      <c r="F144" s="14">
        <v>276</v>
      </c>
      <c r="G144" s="14">
        <v>150</v>
      </c>
      <c r="H144" s="14">
        <v>219</v>
      </c>
      <c r="I144" s="14">
        <f t="shared" si="0"/>
        <v>894</v>
      </c>
      <c r="J144" s="15">
        <f t="shared" si="1"/>
        <v>223.5</v>
      </c>
    </row>
    <row r="145" spans="1:10" ht="12.75">
      <c r="A145" s="11">
        <v>39546</v>
      </c>
      <c r="B145" s="12">
        <v>3</v>
      </c>
      <c r="C145" s="13" t="s">
        <v>16</v>
      </c>
      <c r="D145" s="14">
        <v>33</v>
      </c>
      <c r="E145" s="14">
        <v>162</v>
      </c>
      <c r="F145" s="14">
        <v>178</v>
      </c>
      <c r="G145" s="14">
        <v>184</v>
      </c>
      <c r="H145" s="14">
        <v>160</v>
      </c>
      <c r="I145" s="14">
        <f t="shared" si="0"/>
        <v>816</v>
      </c>
      <c r="J145" s="15">
        <f t="shared" si="1"/>
        <v>204</v>
      </c>
    </row>
    <row r="146" spans="1:10" ht="12.75">
      <c r="A146" s="11">
        <v>39546</v>
      </c>
      <c r="B146" s="12">
        <v>4</v>
      </c>
      <c r="C146" s="13" t="s">
        <v>30</v>
      </c>
      <c r="D146" s="14">
        <v>17</v>
      </c>
      <c r="E146" s="14">
        <v>169</v>
      </c>
      <c r="F146" s="14">
        <v>179</v>
      </c>
      <c r="G146" s="14">
        <v>182</v>
      </c>
      <c r="H146" s="14">
        <v>190</v>
      </c>
      <c r="I146" s="14">
        <f t="shared" si="0"/>
        <v>788</v>
      </c>
      <c r="J146" s="15">
        <f t="shared" si="1"/>
        <v>197</v>
      </c>
    </row>
    <row r="147" spans="1:10" ht="12.75">
      <c r="A147" s="11">
        <v>39546</v>
      </c>
      <c r="B147" s="12">
        <v>5</v>
      </c>
      <c r="C147" s="13" t="s">
        <v>3</v>
      </c>
      <c r="D147" s="14">
        <v>14</v>
      </c>
      <c r="E147" s="14">
        <v>194</v>
      </c>
      <c r="F147" s="14">
        <v>279</v>
      </c>
      <c r="G147" s="14">
        <v>203</v>
      </c>
      <c r="H147" s="14">
        <v>211</v>
      </c>
      <c r="I147" s="14">
        <f t="shared" si="0"/>
        <v>943</v>
      </c>
      <c r="J147" s="15">
        <f t="shared" si="1"/>
        <v>235.75</v>
      </c>
    </row>
    <row r="148" spans="1:10" ht="12.75">
      <c r="A148" s="11">
        <v>39547</v>
      </c>
      <c r="B148" s="12">
        <v>10</v>
      </c>
      <c r="C148" s="13" t="s">
        <v>6</v>
      </c>
      <c r="D148" s="14">
        <v>15</v>
      </c>
      <c r="E148" s="14">
        <v>180</v>
      </c>
      <c r="F148" s="14">
        <v>178</v>
      </c>
      <c r="G148" s="14">
        <v>212</v>
      </c>
      <c r="H148" s="14">
        <v>144</v>
      </c>
      <c r="I148" s="14">
        <f t="shared" si="0"/>
        <v>774</v>
      </c>
      <c r="J148" s="15">
        <f t="shared" si="1"/>
        <v>193.5</v>
      </c>
    </row>
    <row r="149" spans="1:10" ht="12.75">
      <c r="A149" s="11">
        <v>39547</v>
      </c>
      <c r="B149" s="12">
        <v>8</v>
      </c>
      <c r="C149" s="13" t="s">
        <v>7</v>
      </c>
      <c r="D149" s="14">
        <v>8</v>
      </c>
      <c r="E149" s="14">
        <v>221</v>
      </c>
      <c r="F149" s="14">
        <v>169</v>
      </c>
      <c r="G149" s="14">
        <v>206</v>
      </c>
      <c r="H149" s="14">
        <v>155</v>
      </c>
      <c r="I149" s="14">
        <f t="shared" si="0"/>
        <v>783</v>
      </c>
      <c r="J149" s="15">
        <f t="shared" si="1"/>
        <v>195.75</v>
      </c>
    </row>
    <row r="150" spans="1:10" ht="12.75">
      <c r="A150" s="11">
        <v>39547</v>
      </c>
      <c r="B150" s="12">
        <v>7</v>
      </c>
      <c r="C150" s="13" t="s">
        <v>26</v>
      </c>
      <c r="D150" s="14">
        <v>27</v>
      </c>
      <c r="E150" s="14">
        <v>126</v>
      </c>
      <c r="F150" s="14">
        <v>174</v>
      </c>
      <c r="G150" s="14">
        <v>234</v>
      </c>
      <c r="H150" s="14">
        <v>177</v>
      </c>
      <c r="I150" s="14">
        <f t="shared" si="0"/>
        <v>819</v>
      </c>
      <c r="J150" s="15">
        <f t="shared" si="1"/>
        <v>204.75</v>
      </c>
    </row>
    <row r="151" spans="1:10" ht="12.75">
      <c r="A151" s="11">
        <v>39547</v>
      </c>
      <c r="B151" s="12">
        <v>5</v>
      </c>
      <c r="C151" s="13" t="s">
        <v>30</v>
      </c>
      <c r="D151" s="14">
        <v>17</v>
      </c>
      <c r="E151" s="14">
        <v>224</v>
      </c>
      <c r="F151" s="14">
        <v>210</v>
      </c>
      <c r="G151" s="14">
        <v>204</v>
      </c>
      <c r="H151" s="14">
        <v>208</v>
      </c>
      <c r="I151" s="14">
        <f t="shared" si="0"/>
        <v>914</v>
      </c>
      <c r="J151" s="15">
        <f t="shared" si="1"/>
        <v>228.5</v>
      </c>
    </row>
    <row r="152" spans="1:10" ht="12.75">
      <c r="A152" s="11">
        <v>39549</v>
      </c>
      <c r="B152" s="12">
        <v>6</v>
      </c>
      <c r="C152" s="13" t="s">
        <v>30</v>
      </c>
      <c r="D152" s="14">
        <v>17</v>
      </c>
      <c r="E152" s="14">
        <v>181</v>
      </c>
      <c r="F152" s="14">
        <v>219</v>
      </c>
      <c r="G152" s="14">
        <v>211</v>
      </c>
      <c r="H152" s="14">
        <v>213</v>
      </c>
      <c r="I152" s="14">
        <f t="shared" si="0"/>
        <v>892</v>
      </c>
      <c r="J152" s="15">
        <f t="shared" si="1"/>
        <v>223</v>
      </c>
    </row>
    <row r="153" spans="1:10" ht="12.75">
      <c r="A153" s="11">
        <v>39549</v>
      </c>
      <c r="B153" s="12">
        <v>4</v>
      </c>
      <c r="C153" s="13" t="s">
        <v>16</v>
      </c>
      <c r="D153" s="14">
        <v>33</v>
      </c>
      <c r="E153" s="14">
        <v>155</v>
      </c>
      <c r="F153" s="14">
        <v>147</v>
      </c>
      <c r="G153" s="14">
        <v>209</v>
      </c>
      <c r="H153" s="14">
        <v>157</v>
      </c>
      <c r="I153" s="14">
        <f t="shared" si="0"/>
        <v>800</v>
      </c>
      <c r="J153" s="15">
        <f t="shared" si="1"/>
        <v>200</v>
      </c>
    </row>
    <row r="154" spans="1:10" ht="12.75">
      <c r="A154" s="11">
        <v>39551</v>
      </c>
      <c r="B154" s="12">
        <v>7</v>
      </c>
      <c r="C154" s="13" t="s">
        <v>29</v>
      </c>
      <c r="D154" s="14">
        <v>12</v>
      </c>
      <c r="E154" s="14">
        <v>196</v>
      </c>
      <c r="F154" s="14">
        <v>207</v>
      </c>
      <c r="G154" s="14">
        <v>200</v>
      </c>
      <c r="H154" s="14">
        <v>201</v>
      </c>
      <c r="I154" s="14">
        <f t="shared" si="0"/>
        <v>852</v>
      </c>
      <c r="J154" s="15">
        <f t="shared" si="1"/>
        <v>213</v>
      </c>
    </row>
    <row r="155" spans="1:10" ht="12.75">
      <c r="A155" s="11">
        <v>39551</v>
      </c>
      <c r="B155" s="12">
        <v>10</v>
      </c>
      <c r="C155" s="13" t="s">
        <v>31</v>
      </c>
      <c r="D155" s="14">
        <v>10</v>
      </c>
      <c r="E155" s="14">
        <v>223</v>
      </c>
      <c r="F155" s="14">
        <v>237</v>
      </c>
      <c r="G155" s="14">
        <v>190</v>
      </c>
      <c r="H155" s="14">
        <v>169</v>
      </c>
      <c r="I155" s="14">
        <f t="shared" si="0"/>
        <v>859</v>
      </c>
      <c r="J155" s="15">
        <f t="shared" si="1"/>
        <v>214.75</v>
      </c>
    </row>
    <row r="156" spans="1:10" ht="12.75">
      <c r="A156" s="11">
        <v>39551</v>
      </c>
      <c r="B156" s="12">
        <v>1</v>
      </c>
      <c r="C156" s="13" t="s">
        <v>20</v>
      </c>
      <c r="D156" s="14">
        <v>41</v>
      </c>
      <c r="E156" s="14">
        <v>137</v>
      </c>
      <c r="F156" s="14">
        <v>153</v>
      </c>
      <c r="G156" s="14">
        <v>163</v>
      </c>
      <c r="H156" s="14">
        <v>112</v>
      </c>
      <c r="I156" s="14">
        <f t="shared" si="0"/>
        <v>729</v>
      </c>
      <c r="J156" s="15">
        <f t="shared" si="1"/>
        <v>182.25</v>
      </c>
    </row>
    <row r="157" spans="1:10" ht="12.75">
      <c r="A157" s="11">
        <v>39551</v>
      </c>
      <c r="B157" s="12">
        <v>5</v>
      </c>
      <c r="C157" s="13" t="s">
        <v>32</v>
      </c>
      <c r="D157" s="14">
        <v>20</v>
      </c>
      <c r="E157" s="14">
        <v>199</v>
      </c>
      <c r="F157" s="14">
        <v>204</v>
      </c>
      <c r="G157" s="14">
        <v>209</v>
      </c>
      <c r="H157" s="14">
        <v>174</v>
      </c>
      <c r="I157" s="14">
        <f t="shared" si="0"/>
        <v>866</v>
      </c>
      <c r="J157" s="15">
        <f t="shared" si="1"/>
        <v>216.5</v>
      </c>
    </row>
    <row r="158" spans="1:10" ht="12.75">
      <c r="A158" s="11">
        <v>39551</v>
      </c>
      <c r="B158" s="12">
        <v>6</v>
      </c>
      <c r="C158" s="13" t="s">
        <v>36</v>
      </c>
      <c r="D158" s="14">
        <v>32</v>
      </c>
      <c r="E158" s="14">
        <v>130</v>
      </c>
      <c r="F158" s="14">
        <v>146</v>
      </c>
      <c r="G158" s="14">
        <v>191</v>
      </c>
      <c r="H158" s="14">
        <v>191</v>
      </c>
      <c r="I158" s="14">
        <f t="shared" si="0"/>
        <v>786</v>
      </c>
      <c r="J158" s="15">
        <f t="shared" si="1"/>
        <v>196.5</v>
      </c>
    </row>
    <row r="159" spans="1:10" ht="12.75">
      <c r="A159" s="11">
        <v>39551</v>
      </c>
      <c r="B159" s="12">
        <v>8</v>
      </c>
      <c r="C159" s="13" t="s">
        <v>29</v>
      </c>
      <c r="D159" s="14">
        <v>12</v>
      </c>
      <c r="E159" s="14">
        <v>237</v>
      </c>
      <c r="F159" s="14">
        <v>169</v>
      </c>
      <c r="G159" s="14">
        <v>202</v>
      </c>
      <c r="H159" s="14">
        <v>194</v>
      </c>
      <c r="I159" s="14">
        <f t="shared" si="0"/>
        <v>850</v>
      </c>
      <c r="J159" s="15">
        <f t="shared" si="1"/>
        <v>212.5</v>
      </c>
    </row>
    <row r="160" spans="1:10" ht="12.75">
      <c r="A160" s="11">
        <v>39551</v>
      </c>
      <c r="B160" s="12">
        <v>1</v>
      </c>
      <c r="C160" s="13" t="s">
        <v>28</v>
      </c>
      <c r="D160" s="14">
        <v>3</v>
      </c>
      <c r="E160" s="14">
        <v>236</v>
      </c>
      <c r="F160" s="14">
        <v>246</v>
      </c>
      <c r="G160" s="14">
        <v>193</v>
      </c>
      <c r="H160" s="14">
        <v>205</v>
      </c>
      <c r="I160" s="14">
        <f t="shared" si="0"/>
        <v>892</v>
      </c>
      <c r="J160" s="15">
        <f t="shared" si="1"/>
        <v>223</v>
      </c>
    </row>
    <row r="161" spans="1:10" ht="12.75">
      <c r="A161" s="11">
        <v>39551</v>
      </c>
      <c r="B161" s="12">
        <v>5</v>
      </c>
      <c r="C161" s="13" t="s">
        <v>27</v>
      </c>
      <c r="D161" s="14">
        <v>14</v>
      </c>
      <c r="E161" s="14">
        <v>146</v>
      </c>
      <c r="F161" s="14">
        <v>136</v>
      </c>
      <c r="G161" s="14">
        <v>146</v>
      </c>
      <c r="H161" s="14">
        <v>191</v>
      </c>
      <c r="I161" s="14">
        <f t="shared" si="0"/>
        <v>675</v>
      </c>
      <c r="J161" s="15">
        <f t="shared" si="1"/>
        <v>168.75</v>
      </c>
    </row>
    <row r="162" spans="1:10" ht="12.75">
      <c r="A162" s="11">
        <v>39551</v>
      </c>
      <c r="B162" s="12">
        <v>6</v>
      </c>
      <c r="C162" s="13" t="s">
        <v>27</v>
      </c>
      <c r="D162" s="14">
        <v>14</v>
      </c>
      <c r="E162" s="14">
        <v>177</v>
      </c>
      <c r="F162" s="14">
        <v>223</v>
      </c>
      <c r="G162" s="14">
        <v>190</v>
      </c>
      <c r="H162" s="14">
        <v>205</v>
      </c>
      <c r="I162" s="14">
        <f t="shared" si="0"/>
        <v>851</v>
      </c>
      <c r="J162" s="15">
        <f t="shared" si="1"/>
        <v>212.75</v>
      </c>
    </row>
    <row r="163" spans="1:10" ht="12.75">
      <c r="A163" s="11">
        <v>39551</v>
      </c>
      <c r="B163" s="12">
        <v>2</v>
      </c>
      <c r="C163" s="13" t="s">
        <v>28</v>
      </c>
      <c r="D163" s="14">
        <v>3</v>
      </c>
      <c r="E163" s="14">
        <v>279</v>
      </c>
      <c r="F163" s="14">
        <v>204</v>
      </c>
      <c r="G163" s="14">
        <v>237</v>
      </c>
      <c r="H163" s="14">
        <v>210</v>
      </c>
      <c r="I163" s="14">
        <f t="shared" si="0"/>
        <v>942</v>
      </c>
      <c r="J163" s="15">
        <f t="shared" si="1"/>
        <v>235.5</v>
      </c>
    </row>
    <row r="164" spans="1:10" ht="12.75">
      <c r="A164" s="11">
        <v>39552</v>
      </c>
      <c r="B164" s="12">
        <v>5</v>
      </c>
      <c r="C164" s="13" t="s">
        <v>14</v>
      </c>
      <c r="D164" s="14">
        <v>15</v>
      </c>
      <c r="E164" s="14">
        <v>201</v>
      </c>
      <c r="F164" s="14">
        <v>147</v>
      </c>
      <c r="G164" s="14">
        <v>179</v>
      </c>
      <c r="H164" s="14">
        <v>202</v>
      </c>
      <c r="I164" s="14">
        <f t="shared" si="0"/>
        <v>789</v>
      </c>
      <c r="J164" s="15">
        <f t="shared" si="1"/>
        <v>197.25</v>
      </c>
    </row>
    <row r="165" spans="1:10" ht="12.75">
      <c r="A165" s="11">
        <v>39552</v>
      </c>
      <c r="B165" s="12">
        <v>9</v>
      </c>
      <c r="C165" s="13" t="s">
        <v>7</v>
      </c>
      <c r="D165" s="14">
        <v>8</v>
      </c>
      <c r="E165" s="14">
        <v>163</v>
      </c>
      <c r="F165" s="14">
        <v>152</v>
      </c>
      <c r="G165" s="14">
        <v>184</v>
      </c>
      <c r="H165" s="14">
        <v>137</v>
      </c>
      <c r="I165" s="14">
        <f t="shared" si="0"/>
        <v>668</v>
      </c>
      <c r="J165" s="15">
        <f t="shared" si="1"/>
        <v>167</v>
      </c>
    </row>
    <row r="166" spans="1:10" ht="12.75">
      <c r="A166" s="11">
        <v>39553</v>
      </c>
      <c r="B166" s="12">
        <v>1</v>
      </c>
      <c r="C166" s="13" t="s">
        <v>5</v>
      </c>
      <c r="D166" s="14">
        <v>26</v>
      </c>
      <c r="E166" s="14">
        <v>170</v>
      </c>
      <c r="F166" s="14">
        <v>138</v>
      </c>
      <c r="G166" s="14">
        <v>149</v>
      </c>
      <c r="H166" s="14">
        <v>123</v>
      </c>
      <c r="I166" s="14">
        <f t="shared" si="0"/>
        <v>684</v>
      </c>
      <c r="J166" s="15">
        <f t="shared" si="1"/>
        <v>171</v>
      </c>
    </row>
    <row r="167" spans="1:10" ht="12.75">
      <c r="A167" s="11">
        <v>39553</v>
      </c>
      <c r="B167" s="12">
        <v>8</v>
      </c>
      <c r="C167" s="13" t="s">
        <v>26</v>
      </c>
      <c r="D167" s="14">
        <v>27</v>
      </c>
      <c r="E167" s="14">
        <v>206</v>
      </c>
      <c r="F167" s="14">
        <v>181</v>
      </c>
      <c r="G167" s="14">
        <v>186</v>
      </c>
      <c r="H167" s="14">
        <v>164</v>
      </c>
      <c r="I167" s="14">
        <f t="shared" si="0"/>
        <v>845</v>
      </c>
      <c r="J167" s="15">
        <f t="shared" si="1"/>
        <v>211.25</v>
      </c>
    </row>
    <row r="168" spans="1:10" ht="12.75">
      <c r="A168" s="11">
        <v>39554</v>
      </c>
      <c r="B168" s="12">
        <v>6</v>
      </c>
      <c r="C168" s="13" t="s">
        <v>14</v>
      </c>
      <c r="D168" s="14">
        <v>15</v>
      </c>
      <c r="E168" s="14">
        <v>180</v>
      </c>
      <c r="F168" s="14">
        <v>162</v>
      </c>
      <c r="G168" s="14">
        <v>167</v>
      </c>
      <c r="H168" s="14">
        <v>202</v>
      </c>
      <c r="I168" s="14">
        <f t="shared" si="0"/>
        <v>771</v>
      </c>
      <c r="J168" s="15">
        <f t="shared" si="1"/>
        <v>192.75</v>
      </c>
    </row>
    <row r="169" spans="1:10" ht="12.75">
      <c r="A169" s="11">
        <v>39554</v>
      </c>
      <c r="B169" s="12">
        <v>9</v>
      </c>
      <c r="C169" s="13" t="s">
        <v>34</v>
      </c>
      <c r="D169" s="14">
        <v>12</v>
      </c>
      <c r="E169" s="14">
        <v>161</v>
      </c>
      <c r="F169" s="14">
        <v>226</v>
      </c>
      <c r="G169" s="14">
        <v>166</v>
      </c>
      <c r="H169" s="14">
        <v>199</v>
      </c>
      <c r="I169" s="14">
        <f t="shared" si="0"/>
        <v>800</v>
      </c>
      <c r="J169" s="15">
        <f t="shared" si="1"/>
        <v>200</v>
      </c>
    </row>
    <row r="170" spans="1:10" ht="12.75">
      <c r="A170" s="11">
        <v>39554</v>
      </c>
      <c r="B170" s="12">
        <v>7</v>
      </c>
      <c r="C170" s="13" t="s">
        <v>30</v>
      </c>
      <c r="D170" s="14">
        <v>17</v>
      </c>
      <c r="E170" s="14">
        <v>216</v>
      </c>
      <c r="F170" s="14">
        <v>210</v>
      </c>
      <c r="G170" s="14">
        <v>179</v>
      </c>
      <c r="H170" s="14">
        <v>193</v>
      </c>
      <c r="I170" s="14">
        <f t="shared" si="0"/>
        <v>866</v>
      </c>
      <c r="J170" s="15">
        <f t="shared" si="1"/>
        <v>216.5</v>
      </c>
    </row>
    <row r="171" spans="1:10" ht="12.75">
      <c r="A171" s="11">
        <v>39555</v>
      </c>
      <c r="B171" s="12">
        <v>2</v>
      </c>
      <c r="C171" s="13" t="s">
        <v>5</v>
      </c>
      <c r="D171" s="14">
        <v>26</v>
      </c>
      <c r="E171" s="14">
        <v>181</v>
      </c>
      <c r="F171" s="14">
        <v>182</v>
      </c>
      <c r="G171" s="14">
        <v>209</v>
      </c>
      <c r="H171" s="14">
        <v>197</v>
      </c>
      <c r="I171" s="14">
        <f t="shared" si="0"/>
        <v>873</v>
      </c>
      <c r="J171" s="15">
        <f t="shared" si="1"/>
        <v>218.25</v>
      </c>
    </row>
    <row r="172" spans="1:10" ht="12.75">
      <c r="A172" s="11">
        <v>39555</v>
      </c>
      <c r="B172" s="12">
        <v>9</v>
      </c>
      <c r="C172" s="13" t="s">
        <v>26</v>
      </c>
      <c r="D172" s="14">
        <v>27</v>
      </c>
      <c r="E172" s="14">
        <v>191</v>
      </c>
      <c r="F172" s="14">
        <v>185</v>
      </c>
      <c r="G172" s="14">
        <v>218</v>
      </c>
      <c r="H172" s="14">
        <v>242</v>
      </c>
      <c r="I172" s="14">
        <f t="shared" si="0"/>
        <v>944</v>
      </c>
      <c r="J172" s="15">
        <f t="shared" si="1"/>
        <v>236</v>
      </c>
    </row>
    <row r="173" spans="1:10" ht="12.75">
      <c r="A173" s="11">
        <v>39555</v>
      </c>
      <c r="B173" s="12">
        <v>11</v>
      </c>
      <c r="C173" s="13" t="s">
        <v>6</v>
      </c>
      <c r="D173" s="14">
        <v>15</v>
      </c>
      <c r="E173" s="14">
        <v>196</v>
      </c>
      <c r="F173" s="14">
        <v>248</v>
      </c>
      <c r="G173" s="14">
        <v>191</v>
      </c>
      <c r="H173" s="14">
        <v>245</v>
      </c>
      <c r="I173" s="14">
        <f t="shared" si="0"/>
        <v>940</v>
      </c>
      <c r="J173" s="15">
        <f t="shared" si="1"/>
        <v>235</v>
      </c>
    </row>
    <row r="174" spans="1:10" ht="12.75">
      <c r="A174" s="11">
        <v>39556</v>
      </c>
      <c r="B174" s="12">
        <v>10</v>
      </c>
      <c r="C174" s="13" t="s">
        <v>26</v>
      </c>
      <c r="D174" s="14">
        <v>27</v>
      </c>
      <c r="E174" s="14">
        <v>219</v>
      </c>
      <c r="F174" s="14">
        <v>183</v>
      </c>
      <c r="G174" s="14">
        <v>216</v>
      </c>
      <c r="H174" s="14">
        <v>257</v>
      </c>
      <c r="I174" s="14">
        <f t="shared" si="0"/>
        <v>983</v>
      </c>
      <c r="J174" s="15">
        <f t="shared" si="1"/>
        <v>245.75</v>
      </c>
    </row>
    <row r="175" spans="1:10" ht="12.75">
      <c r="A175" s="11">
        <v>39556</v>
      </c>
      <c r="B175" s="12">
        <v>3</v>
      </c>
      <c r="C175" s="13" t="s">
        <v>5</v>
      </c>
      <c r="D175" s="14">
        <v>26</v>
      </c>
      <c r="E175" s="14">
        <v>168</v>
      </c>
      <c r="F175" s="14">
        <v>193</v>
      </c>
      <c r="G175" s="14">
        <v>195</v>
      </c>
      <c r="H175" s="14">
        <v>169</v>
      </c>
      <c r="I175" s="14">
        <f t="shared" si="0"/>
        <v>829</v>
      </c>
      <c r="J175" s="15">
        <f t="shared" si="1"/>
        <v>207.25</v>
      </c>
    </row>
    <row r="176" spans="1:10" ht="12.75">
      <c r="A176" s="11">
        <v>39556</v>
      </c>
      <c r="B176" s="12">
        <v>7</v>
      </c>
      <c r="C176" s="13" t="s">
        <v>14</v>
      </c>
      <c r="D176" s="14">
        <v>15</v>
      </c>
      <c r="E176" s="14">
        <v>201</v>
      </c>
      <c r="F176" s="14">
        <v>168</v>
      </c>
      <c r="G176" s="14">
        <v>183</v>
      </c>
      <c r="H176" s="14">
        <v>167</v>
      </c>
      <c r="I176" s="14">
        <f t="shared" si="0"/>
        <v>779</v>
      </c>
      <c r="J176" s="15">
        <f t="shared" si="1"/>
        <v>194.75</v>
      </c>
    </row>
    <row r="177" spans="1:10" ht="12.75">
      <c r="A177" s="11">
        <v>39556</v>
      </c>
      <c r="B177" s="12">
        <v>7</v>
      </c>
      <c r="C177" s="13" t="s">
        <v>24</v>
      </c>
      <c r="D177" s="14">
        <v>32</v>
      </c>
      <c r="E177" s="14">
        <v>145</v>
      </c>
      <c r="F177" s="14">
        <v>171</v>
      </c>
      <c r="G177" s="14">
        <v>159</v>
      </c>
      <c r="H177" s="14">
        <v>172</v>
      </c>
      <c r="I177" s="14">
        <f t="shared" si="0"/>
        <v>775</v>
      </c>
      <c r="J177" s="15">
        <f t="shared" si="1"/>
        <v>193.75</v>
      </c>
    </row>
    <row r="178" spans="1:10" ht="12.75">
      <c r="A178" s="11">
        <v>39557</v>
      </c>
      <c r="B178" s="12">
        <v>8</v>
      </c>
      <c r="C178" s="13" t="s">
        <v>35</v>
      </c>
      <c r="D178" s="14">
        <v>5</v>
      </c>
      <c r="E178" s="14">
        <v>160</v>
      </c>
      <c r="F178" s="14">
        <v>172</v>
      </c>
      <c r="G178" s="14">
        <v>159</v>
      </c>
      <c r="H178" s="14">
        <v>204</v>
      </c>
      <c r="I178" s="14">
        <f t="shared" si="0"/>
        <v>715</v>
      </c>
      <c r="J178" s="15">
        <f t="shared" si="1"/>
        <v>178.75</v>
      </c>
    </row>
    <row r="179" spans="1:10" ht="12.75">
      <c r="A179" s="11">
        <v>39557</v>
      </c>
      <c r="B179" s="12">
        <v>8</v>
      </c>
      <c r="C179" s="13" t="s">
        <v>17</v>
      </c>
      <c r="D179" s="14">
        <v>28</v>
      </c>
      <c r="E179" s="14">
        <v>188</v>
      </c>
      <c r="F179" s="14">
        <v>168</v>
      </c>
      <c r="G179" s="14">
        <v>188</v>
      </c>
      <c r="H179" s="14">
        <v>181</v>
      </c>
      <c r="I179" s="14">
        <f t="shared" si="0"/>
        <v>837</v>
      </c>
      <c r="J179" s="15">
        <f t="shared" si="1"/>
        <v>209.25</v>
      </c>
    </row>
    <row r="180" spans="1:10" ht="12.75">
      <c r="A180" s="11">
        <v>39558</v>
      </c>
      <c r="B180" s="12">
        <v>6</v>
      </c>
      <c r="C180" s="13" t="s">
        <v>21</v>
      </c>
      <c r="D180" s="14">
        <v>30</v>
      </c>
      <c r="E180" s="14">
        <v>192</v>
      </c>
      <c r="F180" s="14">
        <v>141</v>
      </c>
      <c r="G180" s="14">
        <v>165</v>
      </c>
      <c r="H180" s="14">
        <v>190</v>
      </c>
      <c r="I180" s="14">
        <f t="shared" si="0"/>
        <v>808</v>
      </c>
      <c r="J180" s="15">
        <f t="shared" si="1"/>
        <v>202</v>
      </c>
    </row>
    <row r="181" spans="1:10" ht="12.75">
      <c r="A181" s="11">
        <v>39558</v>
      </c>
      <c r="B181" s="12">
        <v>4</v>
      </c>
      <c r="C181" s="13" t="s">
        <v>9</v>
      </c>
      <c r="D181" s="14">
        <v>6</v>
      </c>
      <c r="E181" s="14">
        <v>193</v>
      </c>
      <c r="F181" s="14">
        <v>248</v>
      </c>
      <c r="G181" s="14">
        <v>193</v>
      </c>
      <c r="H181" s="14">
        <v>227</v>
      </c>
      <c r="I181" s="14">
        <f t="shared" si="0"/>
        <v>885</v>
      </c>
      <c r="J181" s="15">
        <f t="shared" si="1"/>
        <v>221.25</v>
      </c>
    </row>
    <row r="182" spans="1:10" ht="12.75">
      <c r="A182" s="11">
        <v>39558</v>
      </c>
      <c r="B182" s="12">
        <v>6</v>
      </c>
      <c r="C182" s="13" t="s">
        <v>32</v>
      </c>
      <c r="D182" s="14">
        <v>20</v>
      </c>
      <c r="E182" s="14">
        <v>196</v>
      </c>
      <c r="F182" s="14">
        <v>171</v>
      </c>
      <c r="G182" s="14">
        <v>177</v>
      </c>
      <c r="H182" s="14">
        <v>186</v>
      </c>
      <c r="I182" s="14">
        <f t="shared" si="0"/>
        <v>810</v>
      </c>
      <c r="J182" s="15">
        <f t="shared" si="1"/>
        <v>202.5</v>
      </c>
    </row>
    <row r="183" spans="1:10" ht="12.75">
      <c r="A183" s="11">
        <v>39558</v>
      </c>
      <c r="B183" s="12">
        <v>7</v>
      </c>
      <c r="C183" s="13" t="s">
        <v>36</v>
      </c>
      <c r="D183" s="14">
        <v>32</v>
      </c>
      <c r="E183" s="14">
        <v>130</v>
      </c>
      <c r="F183" s="14">
        <v>163</v>
      </c>
      <c r="G183" s="14">
        <v>181</v>
      </c>
      <c r="H183" s="14">
        <v>200</v>
      </c>
      <c r="I183" s="14">
        <f t="shared" si="0"/>
        <v>802</v>
      </c>
      <c r="J183" s="15">
        <f t="shared" si="1"/>
        <v>200.5</v>
      </c>
    </row>
    <row r="184" spans="1:10" ht="12.75">
      <c r="A184" s="11">
        <v>39558</v>
      </c>
      <c r="B184" s="12">
        <v>7</v>
      </c>
      <c r="C184" s="13" t="s">
        <v>1</v>
      </c>
      <c r="D184" s="14">
        <v>10</v>
      </c>
      <c r="E184" s="14">
        <v>191</v>
      </c>
      <c r="F184" s="14">
        <v>172</v>
      </c>
      <c r="G184" s="14">
        <v>202</v>
      </c>
      <c r="H184" s="14">
        <v>234</v>
      </c>
      <c r="I184" s="14">
        <f t="shared" si="0"/>
        <v>839</v>
      </c>
      <c r="J184" s="15">
        <f t="shared" si="1"/>
        <v>209.75</v>
      </c>
    </row>
    <row r="185" spans="1:10" ht="12.75">
      <c r="A185" s="11">
        <v>39558</v>
      </c>
      <c r="B185" s="12">
        <v>12</v>
      </c>
      <c r="C185" s="13" t="s">
        <v>6</v>
      </c>
      <c r="D185" s="14">
        <v>15</v>
      </c>
      <c r="E185" s="14">
        <v>168</v>
      </c>
      <c r="F185" s="14">
        <v>166</v>
      </c>
      <c r="G185" s="14">
        <v>181</v>
      </c>
      <c r="H185" s="14">
        <v>190</v>
      </c>
      <c r="I185" s="14">
        <f t="shared" si="0"/>
        <v>765</v>
      </c>
      <c r="J185" s="15">
        <f t="shared" si="1"/>
        <v>191.25</v>
      </c>
    </row>
    <row r="186" spans="1:10" ht="12.75">
      <c r="A186" s="11">
        <v>39558</v>
      </c>
      <c r="B186" s="12">
        <v>7</v>
      </c>
      <c r="C186" s="13" t="s">
        <v>27</v>
      </c>
      <c r="D186" s="14">
        <v>14</v>
      </c>
      <c r="E186" s="14">
        <v>192</v>
      </c>
      <c r="F186" s="14">
        <v>169</v>
      </c>
      <c r="G186" s="14">
        <v>136</v>
      </c>
      <c r="H186" s="14">
        <v>179</v>
      </c>
      <c r="I186" s="14">
        <f t="shared" si="0"/>
        <v>732</v>
      </c>
      <c r="J186" s="15">
        <f t="shared" si="1"/>
        <v>183</v>
      </c>
    </row>
    <row r="187" spans="1:10" ht="12.75">
      <c r="A187" s="11">
        <v>39558</v>
      </c>
      <c r="B187" s="12">
        <v>3</v>
      </c>
      <c r="C187" s="13" t="s">
        <v>28</v>
      </c>
      <c r="D187" s="14">
        <v>3</v>
      </c>
      <c r="E187" s="14">
        <v>258</v>
      </c>
      <c r="F187" s="14">
        <v>166</v>
      </c>
      <c r="G187" s="14">
        <v>181</v>
      </c>
      <c r="H187" s="14">
        <v>179</v>
      </c>
      <c r="I187" s="14">
        <f t="shared" si="0"/>
        <v>796</v>
      </c>
      <c r="J187" s="15">
        <f t="shared" si="1"/>
        <v>199</v>
      </c>
    </row>
    <row r="188" spans="1:10" ht="12.75">
      <c r="A188" s="11">
        <v>39559</v>
      </c>
      <c r="B188" s="12">
        <v>4</v>
      </c>
      <c r="C188" s="13" t="s">
        <v>28</v>
      </c>
      <c r="D188" s="14">
        <v>3</v>
      </c>
      <c r="E188" s="14">
        <v>233</v>
      </c>
      <c r="F188" s="14">
        <v>278</v>
      </c>
      <c r="G188" s="14">
        <v>214</v>
      </c>
      <c r="H188" s="14">
        <v>182</v>
      </c>
      <c r="I188" s="14">
        <f t="shared" si="0"/>
        <v>919</v>
      </c>
      <c r="J188" s="15">
        <f t="shared" si="1"/>
        <v>229.75</v>
      </c>
    </row>
    <row r="189" spans="1:10" ht="12.75">
      <c r="A189" s="11">
        <v>39559</v>
      </c>
      <c r="B189" s="12">
        <v>6</v>
      </c>
      <c r="C189" s="13" t="s">
        <v>3</v>
      </c>
      <c r="D189" s="14">
        <v>14</v>
      </c>
      <c r="E189" s="14">
        <v>236</v>
      </c>
      <c r="F189" s="14">
        <v>170</v>
      </c>
      <c r="G189" s="14">
        <v>172</v>
      </c>
      <c r="H189" s="14">
        <v>226</v>
      </c>
      <c r="I189" s="14">
        <f t="shared" si="0"/>
        <v>860</v>
      </c>
      <c r="J189" s="15">
        <f t="shared" si="1"/>
        <v>215</v>
      </c>
    </row>
    <row r="190" spans="1:10" ht="12.75">
      <c r="A190" s="11">
        <v>39559</v>
      </c>
      <c r="B190" s="12">
        <v>8</v>
      </c>
      <c r="C190" s="13" t="s">
        <v>30</v>
      </c>
      <c r="D190" s="14">
        <v>17</v>
      </c>
      <c r="E190" s="14">
        <v>208</v>
      </c>
      <c r="F190" s="14">
        <v>194</v>
      </c>
      <c r="G190" s="14">
        <v>181</v>
      </c>
      <c r="H190" s="14">
        <v>225</v>
      </c>
      <c r="I190" s="14">
        <f t="shared" si="0"/>
        <v>876</v>
      </c>
      <c r="J190" s="15">
        <f t="shared" si="1"/>
        <v>219</v>
      </c>
    </row>
    <row r="191" spans="1:10" ht="12.75">
      <c r="A191" s="11">
        <v>39559</v>
      </c>
      <c r="B191" s="12">
        <v>5</v>
      </c>
      <c r="C191" s="13" t="s">
        <v>28</v>
      </c>
      <c r="D191" s="14">
        <v>3</v>
      </c>
      <c r="E191" s="14">
        <v>208</v>
      </c>
      <c r="F191" s="14">
        <v>160</v>
      </c>
      <c r="G191" s="14">
        <v>185</v>
      </c>
      <c r="H191" s="14">
        <v>207</v>
      </c>
      <c r="I191" s="14">
        <f t="shared" si="0"/>
        <v>772</v>
      </c>
      <c r="J191" s="15">
        <f t="shared" si="1"/>
        <v>193</v>
      </c>
    </row>
    <row r="192" spans="1:10" ht="12.75">
      <c r="A192" s="11">
        <v>39560</v>
      </c>
      <c r="B192" s="12">
        <v>11</v>
      </c>
      <c r="C192" s="13" t="s">
        <v>15</v>
      </c>
      <c r="D192" s="14">
        <v>15</v>
      </c>
      <c r="E192" s="14">
        <v>200</v>
      </c>
      <c r="F192" s="14">
        <v>223</v>
      </c>
      <c r="G192" s="14">
        <v>218</v>
      </c>
      <c r="H192" s="14">
        <v>237</v>
      </c>
      <c r="I192" s="14">
        <f t="shared" si="0"/>
        <v>938</v>
      </c>
      <c r="J192" s="15">
        <f t="shared" si="1"/>
        <v>234.5</v>
      </c>
    </row>
    <row r="193" spans="1:10" ht="12.75">
      <c r="A193" s="11">
        <v>39560</v>
      </c>
      <c r="B193" s="12">
        <v>6</v>
      </c>
      <c r="C193" s="13" t="s">
        <v>28</v>
      </c>
      <c r="D193" s="14">
        <v>3</v>
      </c>
      <c r="E193" s="14">
        <v>222</v>
      </c>
      <c r="F193" s="14">
        <v>213</v>
      </c>
      <c r="G193" s="14">
        <v>247</v>
      </c>
      <c r="H193" s="14">
        <v>240</v>
      </c>
      <c r="I193" s="14">
        <f t="shared" si="0"/>
        <v>934</v>
      </c>
      <c r="J193" s="15">
        <f t="shared" si="1"/>
        <v>233.5</v>
      </c>
    </row>
    <row r="194" spans="1:10" ht="12.75">
      <c r="A194" s="11">
        <v>39560</v>
      </c>
      <c r="B194" s="12">
        <v>7</v>
      </c>
      <c r="C194" s="13" t="s">
        <v>21</v>
      </c>
      <c r="D194" s="14">
        <v>30</v>
      </c>
      <c r="E194" s="14">
        <v>191</v>
      </c>
      <c r="F194" s="14">
        <v>198</v>
      </c>
      <c r="G194" s="14">
        <v>214</v>
      </c>
      <c r="H194" s="14">
        <v>192</v>
      </c>
      <c r="I194" s="14">
        <f t="shared" si="0"/>
        <v>915</v>
      </c>
      <c r="J194" s="15">
        <f t="shared" si="1"/>
        <v>228.75</v>
      </c>
    </row>
    <row r="195" spans="1:10" ht="12.75">
      <c r="A195" s="11">
        <v>39560</v>
      </c>
      <c r="B195" s="12">
        <v>5</v>
      </c>
      <c r="C195" s="13" t="s">
        <v>9</v>
      </c>
      <c r="D195" s="14">
        <v>6</v>
      </c>
      <c r="E195" s="14">
        <v>214</v>
      </c>
      <c r="F195" s="14">
        <v>208</v>
      </c>
      <c r="G195" s="14">
        <v>224</v>
      </c>
      <c r="H195" s="14">
        <v>209</v>
      </c>
      <c r="I195" s="14">
        <f t="shared" si="0"/>
        <v>879</v>
      </c>
      <c r="J195" s="15">
        <f t="shared" si="1"/>
        <v>219.75</v>
      </c>
    </row>
    <row r="196" spans="1:10" ht="12.75">
      <c r="A196" s="11">
        <v>39561</v>
      </c>
      <c r="B196" s="12">
        <v>6</v>
      </c>
      <c r="C196" s="13" t="s">
        <v>9</v>
      </c>
      <c r="D196" s="14">
        <v>6</v>
      </c>
      <c r="E196" s="14">
        <v>179</v>
      </c>
      <c r="F196" s="14">
        <v>237</v>
      </c>
      <c r="G196" s="14">
        <v>219</v>
      </c>
      <c r="H196" s="14">
        <v>205</v>
      </c>
      <c r="I196" s="14">
        <f t="shared" si="0"/>
        <v>864</v>
      </c>
      <c r="J196" s="15">
        <f t="shared" si="1"/>
        <v>216</v>
      </c>
    </row>
    <row r="197" spans="1:10" ht="12.75">
      <c r="A197" s="11">
        <v>39561</v>
      </c>
      <c r="B197" s="12">
        <v>8</v>
      </c>
      <c r="C197" s="13" t="s">
        <v>21</v>
      </c>
      <c r="D197" s="14">
        <v>30</v>
      </c>
      <c r="E197" s="14">
        <v>197</v>
      </c>
      <c r="F197" s="14">
        <v>203</v>
      </c>
      <c r="G197" s="14">
        <v>223</v>
      </c>
      <c r="H197" s="14">
        <v>172</v>
      </c>
      <c r="I197" s="14">
        <f t="shared" si="0"/>
        <v>915</v>
      </c>
      <c r="J197" s="15">
        <f t="shared" si="1"/>
        <v>228.75</v>
      </c>
    </row>
    <row r="198" spans="1:10" ht="12.75">
      <c r="A198" s="11">
        <v>39563</v>
      </c>
      <c r="B198" s="12">
        <v>13</v>
      </c>
      <c r="C198" s="13" t="s">
        <v>6</v>
      </c>
      <c r="D198" s="14">
        <v>15</v>
      </c>
      <c r="E198" s="14">
        <v>188</v>
      </c>
      <c r="F198" s="14">
        <v>192</v>
      </c>
      <c r="G198" s="14">
        <v>203</v>
      </c>
      <c r="H198" s="14">
        <v>156</v>
      </c>
      <c r="I198" s="14">
        <f t="shared" si="0"/>
        <v>799</v>
      </c>
      <c r="J198" s="15">
        <f t="shared" si="1"/>
        <v>199.75</v>
      </c>
    </row>
    <row r="199" spans="1:10" ht="12.75">
      <c r="A199" s="11">
        <v>39565</v>
      </c>
      <c r="B199" s="12">
        <v>9</v>
      </c>
      <c r="C199" s="13" t="s">
        <v>35</v>
      </c>
      <c r="D199" s="14">
        <v>5</v>
      </c>
      <c r="E199" s="14">
        <v>180</v>
      </c>
      <c r="F199" s="14">
        <v>199</v>
      </c>
      <c r="G199" s="14">
        <v>210</v>
      </c>
      <c r="H199" s="14">
        <v>182</v>
      </c>
      <c r="I199" s="14">
        <f t="shared" si="0"/>
        <v>791</v>
      </c>
      <c r="J199" s="15">
        <f t="shared" si="1"/>
        <v>197.75</v>
      </c>
    </row>
    <row r="200" spans="1:10" ht="12.75">
      <c r="A200" s="11">
        <v>39565</v>
      </c>
      <c r="B200" s="12">
        <v>9</v>
      </c>
      <c r="C200" s="13" t="s">
        <v>17</v>
      </c>
      <c r="D200" s="14">
        <v>28</v>
      </c>
      <c r="E200" s="14">
        <v>137</v>
      </c>
      <c r="F200" s="14">
        <v>168</v>
      </c>
      <c r="G200" s="14">
        <v>200</v>
      </c>
      <c r="H200" s="14">
        <v>161</v>
      </c>
      <c r="I200" s="14">
        <f t="shared" si="0"/>
        <v>778</v>
      </c>
      <c r="J200" s="15">
        <f t="shared" si="1"/>
        <v>194.5</v>
      </c>
    </row>
    <row r="201" spans="1:10" ht="12.75">
      <c r="A201" s="11">
        <v>39565</v>
      </c>
      <c r="B201" s="12">
        <v>7</v>
      </c>
      <c r="C201" s="13" t="s">
        <v>32</v>
      </c>
      <c r="D201" s="14">
        <v>20</v>
      </c>
      <c r="E201" s="14">
        <v>163</v>
      </c>
      <c r="F201" s="14">
        <v>152</v>
      </c>
      <c r="G201" s="14">
        <v>239</v>
      </c>
      <c r="H201" s="14">
        <v>179</v>
      </c>
      <c r="I201" s="14">
        <f t="shared" si="0"/>
        <v>813</v>
      </c>
      <c r="J201" s="15">
        <f t="shared" si="1"/>
        <v>203.25</v>
      </c>
    </row>
    <row r="202" spans="1:10" ht="12.75">
      <c r="A202" s="11">
        <v>39565</v>
      </c>
      <c r="B202" s="12">
        <v>8</v>
      </c>
      <c r="C202" s="13" t="s">
        <v>36</v>
      </c>
      <c r="D202" s="14">
        <v>32</v>
      </c>
      <c r="E202" s="14">
        <v>131</v>
      </c>
      <c r="F202" s="14">
        <v>188</v>
      </c>
      <c r="G202" s="14">
        <v>152</v>
      </c>
      <c r="H202" s="14">
        <v>132</v>
      </c>
      <c r="I202" s="14">
        <f t="shared" si="0"/>
        <v>731</v>
      </c>
      <c r="J202" s="15">
        <f t="shared" si="1"/>
        <v>182.75</v>
      </c>
    </row>
    <row r="203" spans="1:10" ht="12.75">
      <c r="A203" s="11">
        <v>39565</v>
      </c>
      <c r="B203" s="12">
        <v>6</v>
      </c>
      <c r="C203" s="13" t="s">
        <v>4</v>
      </c>
      <c r="D203" s="14">
        <v>15</v>
      </c>
      <c r="E203" s="14">
        <v>171</v>
      </c>
      <c r="F203" s="14">
        <v>203</v>
      </c>
      <c r="G203" s="14">
        <v>188</v>
      </c>
      <c r="H203" s="14">
        <v>176</v>
      </c>
      <c r="I203" s="14">
        <f t="shared" si="0"/>
        <v>798</v>
      </c>
      <c r="J203" s="15">
        <f t="shared" si="1"/>
        <v>199.5</v>
      </c>
    </row>
    <row r="204" spans="1:10" ht="12.75">
      <c r="A204" s="11">
        <v>39567</v>
      </c>
      <c r="B204" s="12">
        <v>14</v>
      </c>
      <c r="C204" s="13" t="s">
        <v>6</v>
      </c>
      <c r="D204" s="14">
        <v>15</v>
      </c>
      <c r="E204" s="14">
        <v>205</v>
      </c>
      <c r="F204" s="14">
        <v>164</v>
      </c>
      <c r="G204" s="14">
        <v>155</v>
      </c>
      <c r="H204" s="14">
        <v>167</v>
      </c>
      <c r="I204" s="14">
        <f t="shared" si="0"/>
        <v>751</v>
      </c>
      <c r="J204" s="15">
        <f t="shared" si="1"/>
        <v>187.75</v>
      </c>
    </row>
    <row r="205" spans="1:10" ht="12.75">
      <c r="A205" s="11">
        <v>39568</v>
      </c>
      <c r="B205" s="12">
        <v>7</v>
      </c>
      <c r="C205" s="13" t="s">
        <v>9</v>
      </c>
      <c r="D205" s="14">
        <v>6</v>
      </c>
      <c r="E205" s="14">
        <v>234</v>
      </c>
      <c r="F205" s="14">
        <v>254</v>
      </c>
      <c r="G205" s="14">
        <v>190</v>
      </c>
      <c r="H205" s="14">
        <v>210</v>
      </c>
      <c r="I205" s="14">
        <f t="shared" si="0"/>
        <v>912</v>
      </c>
      <c r="J205" s="15">
        <f t="shared" si="1"/>
        <v>228</v>
      </c>
    </row>
    <row r="206" spans="1:10" ht="12.75">
      <c r="A206" s="11"/>
      <c r="B206" s="12"/>
      <c r="C206" s="13"/>
      <c r="D206" s="14"/>
      <c r="E206" s="14"/>
      <c r="F206" s="14"/>
      <c r="G206" s="14"/>
      <c r="H206" s="14"/>
      <c r="I206" s="14"/>
      <c r="J206" s="15"/>
    </row>
    <row r="207" spans="1:10" ht="12.75">
      <c r="A207" s="11"/>
      <c r="B207" s="12"/>
      <c r="C207" s="13"/>
      <c r="D207" s="14"/>
      <c r="E207" s="14"/>
      <c r="F207" s="14"/>
      <c r="G207" s="14"/>
      <c r="H207" s="14"/>
      <c r="I207" s="14"/>
      <c r="J207" s="15"/>
    </row>
    <row r="208" spans="1:10" ht="12.75">
      <c r="A208" s="11"/>
      <c r="B208" s="12"/>
      <c r="C208" s="13"/>
      <c r="D208" s="14"/>
      <c r="E208" s="14"/>
      <c r="F208" s="14"/>
      <c r="G208" s="14"/>
      <c r="H208" s="14"/>
      <c r="I208" s="14"/>
      <c r="J208" s="15"/>
    </row>
    <row r="209" spans="1:10" ht="12.75">
      <c r="A209" s="11"/>
      <c r="B209" s="12"/>
      <c r="C209" s="13"/>
      <c r="D209" s="14"/>
      <c r="E209" s="14"/>
      <c r="F209" s="14"/>
      <c r="G209" s="14"/>
      <c r="H209" s="14"/>
      <c r="I209" s="14"/>
      <c r="J209" s="15"/>
    </row>
    <row r="210" spans="1:10" ht="12.75">
      <c r="A210" s="11"/>
      <c r="B210" s="12"/>
      <c r="C210" s="13"/>
      <c r="D210" s="14"/>
      <c r="E210" s="14"/>
      <c r="F210" s="14"/>
      <c r="G210" s="14"/>
      <c r="H210" s="14"/>
      <c r="I210" s="14"/>
      <c r="J210" s="15"/>
    </row>
    <row r="211" spans="1:10" ht="12.75">
      <c r="A211" s="11"/>
      <c r="B211" s="12"/>
      <c r="C211" s="13"/>
      <c r="D211" s="14"/>
      <c r="E211" s="14"/>
      <c r="F211" s="14"/>
      <c r="G211" s="14"/>
      <c r="H211" s="14"/>
      <c r="I211" s="14">
        <f t="shared" si="0"/>
        <v>0</v>
      </c>
      <c r="J211" s="15">
        <f t="shared" si="1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4" sqref="A4"/>
    </sheetView>
  </sheetViews>
  <sheetFormatPr defaultColWidth="9.140625" defaultRowHeight="12.75"/>
  <cols>
    <col min="1" max="1" width="3.421875" style="18" customWidth="1"/>
    <col min="2" max="2" width="16.421875" style="10" customWidth="1"/>
    <col min="3" max="6" width="5.28125" style="18" customWidth="1"/>
    <col min="7" max="7" width="9.140625" style="18" customWidth="1"/>
    <col min="8" max="8" width="9.8515625" style="10" bestFit="1" customWidth="1"/>
    <col min="9" max="16384" width="9.140625" style="10" customWidth="1"/>
  </cols>
  <sheetData>
    <row r="1" spans="2:10" ht="15.75">
      <c r="B1" s="20" t="s">
        <v>56</v>
      </c>
      <c r="I1" s="18" t="s">
        <v>46</v>
      </c>
      <c r="J1" s="21">
        <v>39568</v>
      </c>
    </row>
    <row r="2" ht="7.5" customHeight="1">
      <c r="B2" s="22"/>
    </row>
    <row r="3" ht="12.75">
      <c r="B3" s="22" t="s">
        <v>47</v>
      </c>
    </row>
    <row r="4" spans="1:8" ht="12.75">
      <c r="A4" s="14" t="s">
        <v>48</v>
      </c>
      <c r="B4" s="13" t="s">
        <v>43</v>
      </c>
      <c r="C4" s="14" t="s">
        <v>49</v>
      </c>
      <c r="D4" s="14" t="s">
        <v>50</v>
      </c>
      <c r="E4" s="14" t="s">
        <v>53</v>
      </c>
      <c r="F4" s="14" t="s">
        <v>54</v>
      </c>
      <c r="G4" s="14" t="s">
        <v>44</v>
      </c>
      <c r="H4" s="14" t="s">
        <v>51</v>
      </c>
    </row>
    <row r="5" spans="1:8" ht="12.75">
      <c r="A5" s="14">
        <v>1</v>
      </c>
      <c r="B5" s="13" t="s">
        <v>28</v>
      </c>
      <c r="C5" s="14">
        <v>892</v>
      </c>
      <c r="D5" s="14">
        <v>942</v>
      </c>
      <c r="E5" s="14">
        <v>934</v>
      </c>
      <c r="F5" s="14">
        <v>919</v>
      </c>
      <c r="G5" s="14">
        <f aca="true" t="shared" si="0" ref="G5:G23">D5+C5+E5+F5</f>
        <v>3687</v>
      </c>
      <c r="H5" s="23">
        <f aca="true" t="shared" si="1" ref="H5:H23">AVERAGE(C5:F5)/4</f>
        <v>230.4375</v>
      </c>
    </row>
    <row r="6" spans="1:8" ht="12.75">
      <c r="A6" s="14">
        <f aca="true" t="shared" si="2" ref="A6:A23">A5+1</f>
        <v>2</v>
      </c>
      <c r="B6" s="13" t="s">
        <v>26</v>
      </c>
      <c r="C6" s="14">
        <v>870</v>
      </c>
      <c r="D6" s="14">
        <v>859</v>
      </c>
      <c r="E6" s="14">
        <v>944</v>
      </c>
      <c r="F6" s="14">
        <v>983</v>
      </c>
      <c r="G6" s="14">
        <f t="shared" si="0"/>
        <v>3656</v>
      </c>
      <c r="H6" s="23">
        <f t="shared" si="1"/>
        <v>228.5</v>
      </c>
    </row>
    <row r="7" spans="1:8" ht="12.75">
      <c r="A7" s="14">
        <f t="shared" si="2"/>
        <v>3</v>
      </c>
      <c r="B7" s="13" t="s">
        <v>32</v>
      </c>
      <c r="C7" s="14">
        <v>999</v>
      </c>
      <c r="D7" s="14">
        <v>866</v>
      </c>
      <c r="E7" s="14">
        <v>835</v>
      </c>
      <c r="F7" s="14">
        <v>868</v>
      </c>
      <c r="G7" s="14">
        <f t="shared" si="0"/>
        <v>3568</v>
      </c>
      <c r="H7" s="23">
        <f t="shared" si="1"/>
        <v>223</v>
      </c>
    </row>
    <row r="8" spans="1:8" ht="12.75">
      <c r="A8" s="14">
        <f t="shared" si="2"/>
        <v>4</v>
      </c>
      <c r="B8" s="13" t="s">
        <v>31</v>
      </c>
      <c r="C8" s="14">
        <v>883</v>
      </c>
      <c r="D8" s="14">
        <v>924</v>
      </c>
      <c r="E8" s="14">
        <v>884</v>
      </c>
      <c r="F8" s="14">
        <v>859</v>
      </c>
      <c r="G8" s="14">
        <f t="shared" si="0"/>
        <v>3550</v>
      </c>
      <c r="H8" s="23">
        <f t="shared" si="1"/>
        <v>221.875</v>
      </c>
    </row>
    <row r="9" spans="1:8" ht="12.75">
      <c r="A9" s="14">
        <f t="shared" si="2"/>
        <v>5</v>
      </c>
      <c r="B9" s="13" t="s">
        <v>3</v>
      </c>
      <c r="C9" s="14">
        <v>906</v>
      </c>
      <c r="D9" s="14">
        <v>840</v>
      </c>
      <c r="E9" s="14">
        <v>860</v>
      </c>
      <c r="F9" s="14">
        <v>943</v>
      </c>
      <c r="G9" s="14">
        <f t="shared" si="0"/>
        <v>3549</v>
      </c>
      <c r="H9" s="23">
        <f t="shared" si="1"/>
        <v>221.8125</v>
      </c>
    </row>
    <row r="10" spans="1:8" ht="12.75">
      <c r="A10" s="14">
        <f t="shared" si="2"/>
        <v>6</v>
      </c>
      <c r="B10" s="13" t="s">
        <v>30</v>
      </c>
      <c r="C10" s="14">
        <v>892</v>
      </c>
      <c r="D10" s="14">
        <v>876</v>
      </c>
      <c r="E10" s="14">
        <v>914</v>
      </c>
      <c r="F10" s="14">
        <v>866</v>
      </c>
      <c r="G10" s="14">
        <f t="shared" si="0"/>
        <v>3548</v>
      </c>
      <c r="H10" s="23">
        <f t="shared" si="1"/>
        <v>221.75</v>
      </c>
    </row>
    <row r="11" spans="1:8" ht="12.75">
      <c r="A11" s="14">
        <f t="shared" si="2"/>
        <v>7</v>
      </c>
      <c r="B11" s="24" t="s">
        <v>9</v>
      </c>
      <c r="C11" s="25">
        <v>864</v>
      </c>
      <c r="D11" s="25">
        <v>912</v>
      </c>
      <c r="E11" s="25">
        <v>879</v>
      </c>
      <c r="F11" s="25">
        <v>885</v>
      </c>
      <c r="G11" s="14">
        <f t="shared" si="0"/>
        <v>3540</v>
      </c>
      <c r="H11" s="23">
        <f t="shared" si="1"/>
        <v>221.25</v>
      </c>
    </row>
    <row r="12" spans="1:8" ht="13.5" thickBot="1">
      <c r="A12" s="27">
        <f t="shared" si="2"/>
        <v>8</v>
      </c>
      <c r="B12" s="26" t="s">
        <v>6</v>
      </c>
      <c r="C12" s="27">
        <v>940</v>
      </c>
      <c r="D12" s="27">
        <v>873</v>
      </c>
      <c r="E12" s="27">
        <v>873</v>
      </c>
      <c r="F12" s="27">
        <v>853</v>
      </c>
      <c r="G12" s="27">
        <f t="shared" si="0"/>
        <v>3539</v>
      </c>
      <c r="H12" s="28">
        <f t="shared" si="1"/>
        <v>221.1875</v>
      </c>
    </row>
    <row r="13" spans="1:8" ht="12.75">
      <c r="A13" s="25">
        <f t="shared" si="2"/>
        <v>9</v>
      </c>
      <c r="B13" s="24" t="s">
        <v>29</v>
      </c>
      <c r="C13" s="25">
        <v>852</v>
      </c>
      <c r="D13" s="25">
        <v>854</v>
      </c>
      <c r="E13" s="25">
        <v>866</v>
      </c>
      <c r="F13" s="25">
        <v>963</v>
      </c>
      <c r="G13" s="25">
        <f>D13+C13+E13+F13</f>
        <v>3535</v>
      </c>
      <c r="H13" s="29">
        <f>AVERAGE(C13:F13)/4</f>
        <v>220.9375</v>
      </c>
    </row>
    <row r="14" spans="1:8" ht="12.75">
      <c r="A14" s="14">
        <f t="shared" si="2"/>
        <v>10</v>
      </c>
      <c r="B14" s="24" t="s">
        <v>35</v>
      </c>
      <c r="C14" s="25">
        <v>855</v>
      </c>
      <c r="D14" s="25">
        <v>1019</v>
      </c>
      <c r="E14" s="25">
        <v>818</v>
      </c>
      <c r="F14" s="25">
        <v>836</v>
      </c>
      <c r="G14" s="14">
        <f t="shared" si="0"/>
        <v>3528</v>
      </c>
      <c r="H14" s="23">
        <f t="shared" si="1"/>
        <v>220.5</v>
      </c>
    </row>
    <row r="15" spans="1:8" ht="12.75">
      <c r="A15" s="14">
        <f t="shared" si="2"/>
        <v>11</v>
      </c>
      <c r="B15" s="24" t="s">
        <v>4</v>
      </c>
      <c r="C15" s="25">
        <v>840</v>
      </c>
      <c r="D15" s="25">
        <v>882</v>
      </c>
      <c r="E15" s="25">
        <v>823</v>
      </c>
      <c r="F15" s="25">
        <v>953</v>
      </c>
      <c r="G15" s="14">
        <f t="shared" si="0"/>
        <v>3498</v>
      </c>
      <c r="H15" s="23">
        <f t="shared" si="1"/>
        <v>218.625</v>
      </c>
    </row>
    <row r="16" spans="1:8" ht="12.75">
      <c r="A16" s="14">
        <f t="shared" si="2"/>
        <v>12</v>
      </c>
      <c r="B16" s="24" t="s">
        <v>1</v>
      </c>
      <c r="C16" s="25">
        <v>839</v>
      </c>
      <c r="D16" s="25">
        <v>848</v>
      </c>
      <c r="E16" s="25">
        <v>841</v>
      </c>
      <c r="F16" s="25">
        <v>923</v>
      </c>
      <c r="G16" s="14">
        <f t="shared" si="0"/>
        <v>3451</v>
      </c>
      <c r="H16" s="23">
        <f t="shared" si="1"/>
        <v>215.6875</v>
      </c>
    </row>
    <row r="17" spans="1:8" ht="12.75">
      <c r="A17" s="14">
        <f t="shared" si="2"/>
        <v>13</v>
      </c>
      <c r="B17" s="24" t="s">
        <v>34</v>
      </c>
      <c r="C17" s="25">
        <v>813</v>
      </c>
      <c r="D17" s="25">
        <v>862</v>
      </c>
      <c r="E17" s="25">
        <v>828</v>
      </c>
      <c r="F17" s="25">
        <v>888</v>
      </c>
      <c r="G17" s="14">
        <f t="shared" si="0"/>
        <v>3391</v>
      </c>
      <c r="H17" s="23">
        <f t="shared" si="1"/>
        <v>211.9375</v>
      </c>
    </row>
    <row r="18" spans="1:8" ht="12.75">
      <c r="A18" s="14">
        <f t="shared" si="2"/>
        <v>14</v>
      </c>
      <c r="B18" s="24" t="s">
        <v>27</v>
      </c>
      <c r="C18" s="25">
        <v>767</v>
      </c>
      <c r="D18" s="25">
        <v>837</v>
      </c>
      <c r="E18" s="25">
        <v>877</v>
      </c>
      <c r="F18" s="25">
        <v>851</v>
      </c>
      <c r="G18" s="14">
        <f t="shared" si="0"/>
        <v>3332</v>
      </c>
      <c r="H18" s="23">
        <f t="shared" si="1"/>
        <v>208.25</v>
      </c>
    </row>
    <row r="19" spans="1:8" ht="12.75">
      <c r="A19" s="14">
        <f t="shared" si="2"/>
        <v>15</v>
      </c>
      <c r="B19" s="24" t="s">
        <v>7</v>
      </c>
      <c r="C19" s="25">
        <v>802</v>
      </c>
      <c r="D19" s="25">
        <v>805</v>
      </c>
      <c r="E19" s="25">
        <v>831</v>
      </c>
      <c r="F19" s="25">
        <v>810</v>
      </c>
      <c r="G19" s="14">
        <f t="shared" si="0"/>
        <v>3248</v>
      </c>
      <c r="H19" s="23">
        <f t="shared" si="1"/>
        <v>203</v>
      </c>
    </row>
    <row r="20" spans="1:8" ht="12.75">
      <c r="A20" s="14">
        <f t="shared" si="2"/>
        <v>16</v>
      </c>
      <c r="B20" s="24" t="s">
        <v>5</v>
      </c>
      <c r="C20" s="25">
        <v>684</v>
      </c>
      <c r="D20" s="25">
        <v>873</v>
      </c>
      <c r="E20" s="25">
        <v>829</v>
      </c>
      <c r="F20" s="25"/>
      <c r="G20" s="14">
        <f t="shared" si="0"/>
        <v>2386</v>
      </c>
      <c r="H20" s="23">
        <f t="shared" si="1"/>
        <v>198.83333333333334</v>
      </c>
    </row>
    <row r="21" spans="1:8" ht="12.75">
      <c r="A21" s="14">
        <f t="shared" si="2"/>
        <v>17</v>
      </c>
      <c r="B21" s="24" t="s">
        <v>0</v>
      </c>
      <c r="C21" s="25">
        <v>731</v>
      </c>
      <c r="D21" s="25">
        <v>728</v>
      </c>
      <c r="E21" s="25">
        <v>778</v>
      </c>
      <c r="F21" s="25">
        <v>894</v>
      </c>
      <c r="G21" s="14">
        <f t="shared" si="0"/>
        <v>3131</v>
      </c>
      <c r="H21" s="23">
        <f t="shared" si="1"/>
        <v>195.6875</v>
      </c>
    </row>
    <row r="22" spans="1:8" ht="12.75">
      <c r="A22" s="14">
        <f t="shared" si="2"/>
        <v>18</v>
      </c>
      <c r="B22" s="24" t="s">
        <v>8</v>
      </c>
      <c r="C22" s="25">
        <v>800</v>
      </c>
      <c r="D22" s="25">
        <v>764</v>
      </c>
      <c r="E22" s="25"/>
      <c r="F22" s="25"/>
      <c r="G22" s="14">
        <f t="shared" si="0"/>
        <v>1564</v>
      </c>
      <c r="H22" s="23">
        <f t="shared" si="1"/>
        <v>195.5</v>
      </c>
    </row>
    <row r="23" spans="1:8" ht="12.75">
      <c r="A23" s="14">
        <f t="shared" si="2"/>
        <v>19</v>
      </c>
      <c r="B23" s="13" t="s">
        <v>2</v>
      </c>
      <c r="C23" s="14">
        <v>852</v>
      </c>
      <c r="D23" s="14">
        <v>757</v>
      </c>
      <c r="E23" s="14">
        <v>746</v>
      </c>
      <c r="F23" s="14">
        <v>750</v>
      </c>
      <c r="G23" s="14">
        <f t="shared" si="0"/>
        <v>3105</v>
      </c>
      <c r="H23" s="23">
        <f t="shared" si="1"/>
        <v>194.0625</v>
      </c>
    </row>
    <row r="24" spans="1:8" ht="7.5" customHeight="1">
      <c r="A24" s="30"/>
      <c r="B24" s="31"/>
      <c r="C24" s="30"/>
      <c r="D24" s="30"/>
      <c r="E24" s="30"/>
      <c r="F24" s="30"/>
      <c r="G24" s="30"/>
      <c r="H24" s="32"/>
    </row>
    <row r="25" ht="12.75">
      <c r="B25" s="22" t="s">
        <v>52</v>
      </c>
    </row>
    <row r="26" spans="1:8" ht="12.75">
      <c r="A26" s="14" t="s">
        <v>48</v>
      </c>
      <c r="B26" s="13" t="s">
        <v>43</v>
      </c>
      <c r="C26" s="14" t="s">
        <v>49</v>
      </c>
      <c r="D26" s="14" t="s">
        <v>50</v>
      </c>
      <c r="E26" s="14" t="s">
        <v>53</v>
      </c>
      <c r="F26" s="14" t="s">
        <v>54</v>
      </c>
      <c r="G26" s="14" t="s">
        <v>44</v>
      </c>
      <c r="H26" s="14" t="s">
        <v>51</v>
      </c>
    </row>
    <row r="27" spans="1:8" ht="12.75">
      <c r="A27" s="14">
        <v>1</v>
      </c>
      <c r="B27" s="13" t="s">
        <v>23</v>
      </c>
      <c r="C27" s="14">
        <v>964</v>
      </c>
      <c r="D27" s="14">
        <v>965</v>
      </c>
      <c r="E27" s="14">
        <v>966</v>
      </c>
      <c r="F27" s="14">
        <v>918</v>
      </c>
      <c r="G27" s="14">
        <f>D27+C27+E27+F27</f>
        <v>3813</v>
      </c>
      <c r="H27" s="23">
        <f>AVERAGE(C27:F27)/4</f>
        <v>238.3125</v>
      </c>
    </row>
    <row r="28" spans="1:8" ht="12.75">
      <c r="A28" s="14">
        <v>2</v>
      </c>
      <c r="B28" s="13" t="s">
        <v>21</v>
      </c>
      <c r="C28" s="14">
        <v>877</v>
      </c>
      <c r="D28" s="14">
        <v>915</v>
      </c>
      <c r="E28" s="14">
        <v>874</v>
      </c>
      <c r="F28" s="14">
        <v>915</v>
      </c>
      <c r="G28" s="14">
        <f aca="true" t="shared" si="3" ref="G28:G36">D28+C28+E28+F28</f>
        <v>3581</v>
      </c>
      <c r="H28" s="23">
        <f aca="true" t="shared" si="4" ref="H28:H36">AVERAGE(C28:F28)/4</f>
        <v>223.8125</v>
      </c>
    </row>
    <row r="29" spans="1:8" s="31" customFormat="1" ht="12.75">
      <c r="A29" s="14">
        <v>3</v>
      </c>
      <c r="B29" s="13" t="s">
        <v>15</v>
      </c>
      <c r="C29" s="14">
        <v>859</v>
      </c>
      <c r="D29" s="14">
        <v>877</v>
      </c>
      <c r="E29" s="14">
        <v>938</v>
      </c>
      <c r="F29" s="14">
        <v>865</v>
      </c>
      <c r="G29" s="14">
        <f t="shared" si="3"/>
        <v>3539</v>
      </c>
      <c r="H29" s="23">
        <f t="shared" si="4"/>
        <v>221.1875</v>
      </c>
    </row>
    <row r="30" spans="1:8" ht="13.5" thickBot="1">
      <c r="A30" s="27">
        <f aca="true" t="shared" si="5" ref="A30:A36">A29+1</f>
        <v>4</v>
      </c>
      <c r="B30" s="26" t="s">
        <v>17</v>
      </c>
      <c r="C30" s="27">
        <v>837</v>
      </c>
      <c r="D30" s="27">
        <v>842</v>
      </c>
      <c r="E30" s="27">
        <v>907</v>
      </c>
      <c r="F30" s="27">
        <v>800</v>
      </c>
      <c r="G30" s="27">
        <f t="shared" si="3"/>
        <v>3386</v>
      </c>
      <c r="H30" s="28">
        <f t="shared" si="4"/>
        <v>211.625</v>
      </c>
    </row>
    <row r="31" spans="1:8" ht="12.75">
      <c r="A31" s="25">
        <f t="shared" si="5"/>
        <v>5</v>
      </c>
      <c r="B31" s="24" t="s">
        <v>24</v>
      </c>
      <c r="C31" s="25">
        <v>911</v>
      </c>
      <c r="D31" s="25">
        <v>828</v>
      </c>
      <c r="E31" s="25">
        <v>806</v>
      </c>
      <c r="F31" s="25">
        <v>823</v>
      </c>
      <c r="G31" s="25">
        <f t="shared" si="3"/>
        <v>3368</v>
      </c>
      <c r="H31" s="29">
        <f t="shared" si="4"/>
        <v>210.5</v>
      </c>
    </row>
    <row r="32" spans="1:8" ht="12.75">
      <c r="A32" s="25">
        <f t="shared" si="5"/>
        <v>6</v>
      </c>
      <c r="B32" s="24" t="s">
        <v>36</v>
      </c>
      <c r="C32" s="25">
        <v>827</v>
      </c>
      <c r="D32" s="25">
        <v>872</v>
      </c>
      <c r="E32" s="25">
        <v>837</v>
      </c>
      <c r="F32" s="25">
        <v>805</v>
      </c>
      <c r="G32" s="14">
        <f t="shared" si="3"/>
        <v>3341</v>
      </c>
      <c r="H32" s="23">
        <f t="shared" si="4"/>
        <v>208.8125</v>
      </c>
    </row>
    <row r="33" spans="1:8" ht="12.75">
      <c r="A33" s="25">
        <f t="shared" si="5"/>
        <v>7</v>
      </c>
      <c r="B33" s="24" t="s">
        <v>16</v>
      </c>
      <c r="C33" s="25">
        <v>862</v>
      </c>
      <c r="D33" s="25">
        <v>808</v>
      </c>
      <c r="E33" s="25">
        <v>816</v>
      </c>
      <c r="F33" s="25">
        <v>800</v>
      </c>
      <c r="G33" s="14">
        <f t="shared" si="3"/>
        <v>3286</v>
      </c>
      <c r="H33" s="23">
        <f t="shared" si="4"/>
        <v>205.375</v>
      </c>
    </row>
    <row r="34" spans="1:8" ht="12.75">
      <c r="A34" s="25">
        <f t="shared" si="5"/>
        <v>8</v>
      </c>
      <c r="B34" s="24" t="s">
        <v>13</v>
      </c>
      <c r="C34" s="25">
        <v>811</v>
      </c>
      <c r="D34" s="25"/>
      <c r="E34" s="25"/>
      <c r="F34" s="25"/>
      <c r="G34" s="14">
        <f t="shared" si="3"/>
        <v>811</v>
      </c>
      <c r="H34" s="23">
        <f t="shared" si="4"/>
        <v>202.75</v>
      </c>
    </row>
    <row r="35" spans="1:8" ht="12.75">
      <c r="A35" s="25">
        <f t="shared" si="5"/>
        <v>9</v>
      </c>
      <c r="B35" s="24" t="s">
        <v>14</v>
      </c>
      <c r="C35" s="25">
        <v>774</v>
      </c>
      <c r="D35" s="25">
        <v>789</v>
      </c>
      <c r="E35" s="25">
        <v>802</v>
      </c>
      <c r="F35" s="25">
        <v>779</v>
      </c>
      <c r="G35" s="14">
        <f t="shared" si="3"/>
        <v>3144</v>
      </c>
      <c r="H35" s="23">
        <f t="shared" si="4"/>
        <v>196.5</v>
      </c>
    </row>
    <row r="36" spans="1:8" ht="12.75">
      <c r="A36" s="25">
        <f t="shared" si="5"/>
        <v>10</v>
      </c>
      <c r="B36" s="24" t="s">
        <v>20</v>
      </c>
      <c r="C36" s="25">
        <v>729</v>
      </c>
      <c r="D36" s="25"/>
      <c r="E36" s="25"/>
      <c r="F36" s="25"/>
      <c r="G36" s="14">
        <f t="shared" si="3"/>
        <v>729</v>
      </c>
      <c r="H36" s="23">
        <f t="shared" si="4"/>
        <v>182.25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44"/>
  <sheetViews>
    <sheetView workbookViewId="0" topLeftCell="A4">
      <selection activeCell="A4" sqref="A4"/>
    </sheetView>
  </sheetViews>
  <sheetFormatPr defaultColWidth="9.140625" defaultRowHeight="12.75"/>
  <cols>
    <col min="1" max="1" width="12.28125" style="0" customWidth="1"/>
    <col min="2" max="2" width="29.7109375" style="0" customWidth="1"/>
    <col min="3" max="3" width="9.8515625" style="0" customWidth="1"/>
    <col min="4" max="4" width="13.8515625" style="0" customWidth="1"/>
  </cols>
  <sheetData>
    <row r="3" ht="15.75">
      <c r="B3" s="3" t="s">
        <v>39</v>
      </c>
    </row>
    <row r="4" spans="1:4" ht="12.75">
      <c r="A4" s="1"/>
      <c r="B4" s="1"/>
      <c r="C4" s="1" t="s">
        <v>38</v>
      </c>
      <c r="D4" s="2" t="s">
        <v>37</v>
      </c>
    </row>
    <row r="5" spans="1:4" ht="12.75">
      <c r="A5" s="1" t="s">
        <v>10</v>
      </c>
      <c r="B5" s="1" t="s">
        <v>0</v>
      </c>
      <c r="C5" s="1">
        <v>11</v>
      </c>
      <c r="D5" s="1">
        <v>186.4</v>
      </c>
    </row>
    <row r="6" spans="1:4" ht="12.75">
      <c r="A6" s="1"/>
      <c r="B6" s="1" t="s">
        <v>1</v>
      </c>
      <c r="C6" s="1">
        <v>10</v>
      </c>
      <c r="D6" s="1">
        <v>187.5</v>
      </c>
    </row>
    <row r="7" spans="1:4" ht="12.75">
      <c r="A7" s="1"/>
      <c r="B7" s="1" t="s">
        <v>3</v>
      </c>
      <c r="C7" s="1">
        <v>14</v>
      </c>
      <c r="D7" s="1">
        <v>182.6</v>
      </c>
    </row>
    <row r="8" spans="1:4" ht="12.75">
      <c r="A8" s="1"/>
      <c r="B8" s="1" t="s">
        <v>4</v>
      </c>
      <c r="C8" s="1">
        <v>15</v>
      </c>
      <c r="D8" s="1">
        <v>181.2</v>
      </c>
    </row>
    <row r="9" spans="1:4" ht="12.75">
      <c r="A9" s="1"/>
      <c r="B9" s="1" t="s">
        <v>2</v>
      </c>
      <c r="C9" s="1">
        <v>26</v>
      </c>
      <c r="D9" s="1">
        <v>168.1</v>
      </c>
    </row>
    <row r="10" spans="1:4" ht="12.75">
      <c r="A10" s="1"/>
      <c r="B10" s="1" t="s">
        <v>5</v>
      </c>
      <c r="C10" s="1">
        <v>26</v>
      </c>
      <c r="D10" s="1">
        <v>167.1</v>
      </c>
    </row>
    <row r="11" spans="1:4" ht="12.75">
      <c r="A11" s="1"/>
      <c r="B11" s="1" t="s">
        <v>6</v>
      </c>
      <c r="C11" s="1">
        <v>15</v>
      </c>
      <c r="D11" s="1">
        <v>180.7</v>
      </c>
    </row>
    <row r="12" spans="1:4" ht="12.75">
      <c r="A12" s="1"/>
      <c r="B12" s="1" t="s">
        <v>34</v>
      </c>
      <c r="C12" s="1">
        <v>12</v>
      </c>
      <c r="D12" s="1">
        <v>185.5</v>
      </c>
    </row>
    <row r="13" spans="1:4" ht="12.75">
      <c r="A13" s="1"/>
      <c r="B13" s="1" t="s">
        <v>33</v>
      </c>
      <c r="C13" s="1">
        <v>8</v>
      </c>
      <c r="D13" s="1">
        <v>189.9</v>
      </c>
    </row>
    <row r="14" spans="1:4" ht="12.75">
      <c r="A14" s="1"/>
      <c r="B14" s="1" t="s">
        <v>7</v>
      </c>
      <c r="C14" s="1">
        <v>8</v>
      </c>
      <c r="D14" s="1">
        <v>190.2</v>
      </c>
    </row>
    <row r="15" spans="1:4" ht="12.75">
      <c r="A15" s="1"/>
      <c r="B15" s="1" t="s">
        <v>32</v>
      </c>
      <c r="C15" s="1">
        <v>20</v>
      </c>
      <c r="D15" s="1">
        <v>174.6</v>
      </c>
    </row>
    <row r="16" spans="1:4" ht="12.75">
      <c r="A16" s="1"/>
      <c r="B16" s="1" t="s">
        <v>8</v>
      </c>
      <c r="C16" s="1">
        <v>20</v>
      </c>
      <c r="D16" s="1">
        <v>174.6</v>
      </c>
    </row>
    <row r="17" spans="1:4" ht="12.75">
      <c r="A17" s="1"/>
      <c r="B17" s="1" t="s">
        <v>35</v>
      </c>
      <c r="C17" s="1">
        <v>5</v>
      </c>
      <c r="D17" s="1">
        <v>193.2</v>
      </c>
    </row>
    <row r="18" spans="1:4" ht="12.75">
      <c r="A18" s="1"/>
      <c r="B18" s="1" t="s">
        <v>31</v>
      </c>
      <c r="C18" s="1">
        <v>10</v>
      </c>
      <c r="D18" s="1">
        <v>187.7</v>
      </c>
    </row>
    <row r="19" spans="1:4" ht="12.75">
      <c r="A19" s="1"/>
      <c r="B19" s="1" t="s">
        <v>30</v>
      </c>
      <c r="C19" s="1">
        <v>17</v>
      </c>
      <c r="D19" s="1">
        <v>179.3</v>
      </c>
    </row>
    <row r="20" spans="1:4" ht="12.75">
      <c r="A20" s="1"/>
      <c r="B20" s="1" t="s">
        <v>29</v>
      </c>
      <c r="C20" s="1">
        <v>12</v>
      </c>
      <c r="D20" s="1">
        <v>185.5</v>
      </c>
    </row>
    <row r="21" spans="1:4" ht="12.75">
      <c r="A21" s="1"/>
      <c r="B21" s="1" t="s">
        <v>9</v>
      </c>
      <c r="C21" s="1">
        <v>6</v>
      </c>
      <c r="D21" s="1">
        <v>192.3</v>
      </c>
    </row>
    <row r="22" spans="1:4" ht="12.75">
      <c r="A22" s="1"/>
      <c r="B22" s="1" t="s">
        <v>28</v>
      </c>
      <c r="C22" s="1">
        <v>3</v>
      </c>
      <c r="D22" s="1">
        <v>196.5</v>
      </c>
    </row>
    <row r="23" spans="1:4" ht="12.75">
      <c r="A23" s="1"/>
      <c r="B23" s="1" t="s">
        <v>27</v>
      </c>
      <c r="C23" s="1">
        <v>14</v>
      </c>
      <c r="D23" s="1">
        <v>182.4</v>
      </c>
    </row>
    <row r="24" spans="1:4" ht="12.75">
      <c r="A24" s="1"/>
      <c r="B24" s="1" t="s">
        <v>26</v>
      </c>
      <c r="C24" s="1">
        <v>27</v>
      </c>
      <c r="D24" s="1">
        <v>166.6</v>
      </c>
    </row>
    <row r="25" spans="1:4" ht="12.75">
      <c r="A25" s="1"/>
      <c r="B25" s="1" t="s">
        <v>25</v>
      </c>
      <c r="C25" s="1">
        <v>24</v>
      </c>
      <c r="D25" s="1">
        <v>169.5</v>
      </c>
    </row>
    <row r="26" spans="1:4" ht="12.75">
      <c r="A26" s="1"/>
      <c r="B26" s="1"/>
      <c r="C26" s="1"/>
      <c r="D26" s="1"/>
    </row>
    <row r="27" spans="1:4" ht="12.75">
      <c r="A27" s="1" t="s">
        <v>11</v>
      </c>
      <c r="B27" s="1" t="s">
        <v>12</v>
      </c>
      <c r="C27" s="1">
        <v>39</v>
      </c>
      <c r="D27" s="1">
        <v>151.4</v>
      </c>
    </row>
    <row r="28" spans="1:9" ht="12.75">
      <c r="A28" s="1"/>
      <c r="B28" s="1" t="s">
        <v>23</v>
      </c>
      <c r="C28" s="1">
        <v>35</v>
      </c>
      <c r="D28" s="1">
        <v>155.7</v>
      </c>
      <c r="E28" s="4" t="s">
        <v>40</v>
      </c>
      <c r="F28" s="4"/>
      <c r="G28" s="4"/>
      <c r="H28" s="4"/>
      <c r="I28" s="4"/>
    </row>
    <row r="29" spans="1:4" ht="12.75">
      <c r="A29" s="1"/>
      <c r="B29" s="1" t="s">
        <v>13</v>
      </c>
      <c r="C29" s="1">
        <v>37</v>
      </c>
      <c r="D29" s="1">
        <v>154.3</v>
      </c>
    </row>
    <row r="30" spans="1:4" ht="12.75">
      <c r="A30" s="1"/>
      <c r="B30" s="1" t="s">
        <v>15</v>
      </c>
      <c r="C30" s="1">
        <v>15</v>
      </c>
      <c r="D30" s="1">
        <v>180.8</v>
      </c>
    </row>
    <row r="31" spans="1:4" ht="12.75">
      <c r="A31" s="1"/>
      <c r="B31" s="1" t="s">
        <v>14</v>
      </c>
      <c r="C31" s="1">
        <v>15</v>
      </c>
      <c r="D31" s="1">
        <v>180.8</v>
      </c>
    </row>
    <row r="32" spans="1:4" ht="12.75">
      <c r="A32" s="1"/>
      <c r="B32" s="1" t="s">
        <v>16</v>
      </c>
      <c r="C32" s="1">
        <v>33</v>
      </c>
      <c r="D32" s="1">
        <v>158.2</v>
      </c>
    </row>
    <row r="33" spans="1:4" ht="12.75">
      <c r="A33" s="1"/>
      <c r="B33" s="1" t="s">
        <v>17</v>
      </c>
      <c r="C33" s="1">
        <v>28</v>
      </c>
      <c r="D33" s="1">
        <v>165.2</v>
      </c>
    </row>
    <row r="34" spans="1:4" ht="12.75">
      <c r="A34" s="1"/>
      <c r="B34" s="1" t="s">
        <v>24</v>
      </c>
      <c r="C34" s="1">
        <v>32</v>
      </c>
      <c r="D34" s="1">
        <v>159.7</v>
      </c>
    </row>
    <row r="35" spans="1:4" ht="12.75">
      <c r="A35" s="1"/>
      <c r="B35" s="1" t="s">
        <v>18</v>
      </c>
      <c r="C35" s="1">
        <v>34</v>
      </c>
      <c r="D35" s="1">
        <v>157.9</v>
      </c>
    </row>
    <row r="36" spans="1:4" ht="12.75">
      <c r="A36" s="1"/>
      <c r="B36" s="1" t="s">
        <v>20</v>
      </c>
      <c r="C36" s="1">
        <v>41</v>
      </c>
      <c r="D36" s="1">
        <v>148.6</v>
      </c>
    </row>
    <row r="37" spans="1:4" ht="12.75">
      <c r="A37" s="1"/>
      <c r="B37" s="1" t="s">
        <v>19</v>
      </c>
      <c r="C37" s="1">
        <v>26</v>
      </c>
      <c r="D37" s="1">
        <v>168</v>
      </c>
    </row>
    <row r="38" spans="1:4" ht="12.75">
      <c r="A38" s="1"/>
      <c r="B38" s="1" t="s">
        <v>21</v>
      </c>
      <c r="C38" s="1">
        <v>30</v>
      </c>
      <c r="D38" s="1">
        <v>162.6</v>
      </c>
    </row>
    <row r="39" spans="1:4" ht="12.75">
      <c r="A39" s="1"/>
      <c r="B39" s="1" t="s">
        <v>22</v>
      </c>
      <c r="C39" s="1">
        <v>20</v>
      </c>
      <c r="D39" s="1">
        <v>174.9</v>
      </c>
    </row>
    <row r="40" spans="1:4" ht="12.75">
      <c r="A40" s="1"/>
      <c r="B40" s="1" t="s">
        <v>36</v>
      </c>
      <c r="C40" s="1">
        <v>32</v>
      </c>
      <c r="D40" s="1">
        <v>159.7</v>
      </c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AveC Kirjastuse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</dc:creator>
  <cp:keywords/>
  <dc:description/>
  <cp:lastModifiedBy>Lembit</cp:lastModifiedBy>
  <cp:lastPrinted>2008-05-02T04:57:57Z</cp:lastPrinted>
  <dcterms:created xsi:type="dcterms:W3CDTF">2008-01-22T06:05:56Z</dcterms:created>
  <dcterms:modified xsi:type="dcterms:W3CDTF">2008-05-03T15:29:17Z</dcterms:modified>
  <cp:category/>
  <cp:version/>
  <cp:contentType/>
  <cp:contentStatus/>
</cp:coreProperties>
</file>