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525" windowWidth="15480" windowHeight="11640" activeTab="0"/>
  </bookViews>
  <sheets>
    <sheet name="PAREMUSJÄRJESTUS" sheetId="1" r:id="rId1"/>
    <sheet name="Sept." sheetId="2" r:id="rId2"/>
    <sheet name="Okt." sheetId="3" r:id="rId3"/>
    <sheet name="Nov." sheetId="4" r:id="rId4"/>
    <sheet name="Dets." sheetId="5" r:id="rId5"/>
    <sheet name="Jaan." sheetId="6" r:id="rId6"/>
    <sheet name="Veeb." sheetId="7" r:id="rId7"/>
    <sheet name="Märts" sheetId="8" r:id="rId8"/>
    <sheet name="Apr." sheetId="9" r:id="rId9"/>
    <sheet name="Mai" sheetId="10" r:id="rId10"/>
  </sheets>
  <definedNames/>
  <calcPr fullCalcOnLoad="1"/>
</workbook>
</file>

<file path=xl/sharedStrings.xml><?xml version="1.0" encoding="utf-8"?>
<sst xmlns="http://schemas.openxmlformats.org/spreadsheetml/2006/main" count="1484" uniqueCount="151">
  <si>
    <t>Mehed</t>
  </si>
  <si>
    <t>Kokku</t>
  </si>
  <si>
    <t>September</t>
  </si>
  <si>
    <t>Nr.</t>
  </si>
  <si>
    <t>Nimi</t>
  </si>
  <si>
    <t>Kohap.</t>
  </si>
  <si>
    <t>Sum</t>
  </si>
  <si>
    <t>Keskm.</t>
  </si>
  <si>
    <t>Janno Vilberg</t>
  </si>
  <si>
    <t>Ingmar Etti</t>
  </si>
  <si>
    <t>Naised</t>
  </si>
  <si>
    <t>id</t>
  </si>
  <si>
    <t>Kuupäev</t>
  </si>
  <si>
    <t>ser</t>
  </si>
  <si>
    <t>BON</t>
  </si>
  <si>
    <t>Summa</t>
  </si>
  <si>
    <t>Ingmar Papstel</t>
  </si>
  <si>
    <t>Eli Vainlo</t>
  </si>
  <si>
    <t>Kati Palmar</t>
  </si>
  <si>
    <t>Alar Palmar</t>
  </si>
  <si>
    <t>Leho Aros</t>
  </si>
  <si>
    <t>Aivar Sobi</t>
  </si>
  <si>
    <t>Annika Papstel</t>
  </si>
  <si>
    <t>Rakvere Bowlinguklubi Karikas</t>
  </si>
  <si>
    <t>Oktoober</t>
  </si>
  <si>
    <t>KP</t>
  </si>
  <si>
    <t>Hendrik Sobi</t>
  </si>
  <si>
    <t xml:space="preserve">September </t>
  </si>
  <si>
    <t>Rakvere Bowlinguklubi Karikas 2008 - 2009</t>
  </si>
  <si>
    <t>Tõnis Reinula</t>
  </si>
  <si>
    <t>Monika Kalvik</t>
  </si>
  <si>
    <t>Alar Kink</t>
  </si>
  <si>
    <t>Kaido Klaats</t>
  </si>
  <si>
    <t>1 .</t>
  </si>
  <si>
    <t>2 .</t>
  </si>
  <si>
    <t>3 .</t>
  </si>
  <si>
    <t>4 .</t>
  </si>
  <si>
    <t>5 .</t>
  </si>
  <si>
    <t>6 .</t>
  </si>
  <si>
    <t>7 .</t>
  </si>
  <si>
    <t>8 .</t>
  </si>
  <si>
    <t>9 .</t>
  </si>
  <si>
    <t>10 .</t>
  </si>
  <si>
    <t>11 .</t>
  </si>
  <si>
    <t>12 .</t>
  </si>
  <si>
    <t>13 .</t>
  </si>
  <si>
    <t>14 .</t>
  </si>
  <si>
    <t>15 .</t>
  </si>
  <si>
    <t>16 .</t>
  </si>
  <si>
    <t>17 .</t>
  </si>
  <si>
    <t>18 .</t>
  </si>
  <si>
    <t>19 .</t>
  </si>
  <si>
    <t>20 .</t>
  </si>
  <si>
    <t>21 .</t>
  </si>
  <si>
    <t>22 .</t>
  </si>
  <si>
    <t>23 .</t>
  </si>
  <si>
    <t>24 .</t>
  </si>
  <si>
    <t>25 .</t>
  </si>
  <si>
    <t>26 .</t>
  </si>
  <si>
    <t>27 .</t>
  </si>
  <si>
    <t>28 .</t>
  </si>
  <si>
    <t>29 .</t>
  </si>
  <si>
    <t>30 .</t>
  </si>
  <si>
    <t>31 .</t>
  </si>
  <si>
    <t>32 .</t>
  </si>
  <si>
    <t>33 .</t>
  </si>
  <si>
    <t>34 .</t>
  </si>
  <si>
    <t>35 .</t>
  </si>
  <si>
    <t>36 .</t>
  </si>
  <si>
    <t>37 .</t>
  </si>
  <si>
    <t>38 .</t>
  </si>
  <si>
    <t>Liina Allak</t>
  </si>
  <si>
    <t>Ülle Tihti</t>
  </si>
  <si>
    <t>Jüri Ristimägi</t>
  </si>
  <si>
    <t>Raimo Papstel</t>
  </si>
  <si>
    <t>Maarika Kivi</t>
  </si>
  <si>
    <t>Aleksandr Holst</t>
  </si>
  <si>
    <t>39 .</t>
  </si>
  <si>
    <t>40 .</t>
  </si>
  <si>
    <t>41 .</t>
  </si>
  <si>
    <t>42 .</t>
  </si>
  <si>
    <t>43 .</t>
  </si>
  <si>
    <t>44 .</t>
  </si>
  <si>
    <t>45 .</t>
  </si>
  <si>
    <t>46 .</t>
  </si>
  <si>
    <t>47 .</t>
  </si>
  <si>
    <t>48 .</t>
  </si>
  <si>
    <t>49 .</t>
  </si>
  <si>
    <t>50 .</t>
  </si>
  <si>
    <t>51 .</t>
  </si>
  <si>
    <t>52 .</t>
  </si>
  <si>
    <t>??</t>
  </si>
  <si>
    <t>53 .</t>
  </si>
  <si>
    <t>54 .</t>
  </si>
  <si>
    <t>55 .</t>
  </si>
  <si>
    <t>56 .</t>
  </si>
  <si>
    <t>57 .</t>
  </si>
  <si>
    <t>58 .</t>
  </si>
  <si>
    <t>59 .</t>
  </si>
  <si>
    <t>60 .</t>
  </si>
  <si>
    <t>Triin Lekko</t>
  </si>
  <si>
    <t>Larissa Vagel</t>
  </si>
  <si>
    <t>Aleksander Holst</t>
  </si>
  <si>
    <t>61 .</t>
  </si>
  <si>
    <t>62 .</t>
  </si>
  <si>
    <t>63 .</t>
  </si>
  <si>
    <t>64 .</t>
  </si>
  <si>
    <t>65 .</t>
  </si>
  <si>
    <t>66 .</t>
  </si>
  <si>
    <t>Lembit Tamm</t>
  </si>
  <si>
    <t>67 .</t>
  </si>
  <si>
    <t>68 .</t>
  </si>
  <si>
    <t>69 .</t>
  </si>
  <si>
    <t>70 .</t>
  </si>
  <si>
    <t>71 .</t>
  </si>
  <si>
    <t>72 .</t>
  </si>
  <si>
    <t>73 .</t>
  </si>
  <si>
    <t>Tauno Arpo</t>
  </si>
  <si>
    <t>74 .</t>
  </si>
  <si>
    <t>75 .</t>
  </si>
  <si>
    <t>76 .</t>
  </si>
  <si>
    <t xml:space="preserve"> septembrikuu lõppseis</t>
  </si>
  <si>
    <t>?</t>
  </si>
  <si>
    <t>77 .</t>
  </si>
  <si>
    <t>78 .</t>
  </si>
  <si>
    <t>79 .</t>
  </si>
  <si>
    <t>80 .</t>
  </si>
  <si>
    <t>81 .</t>
  </si>
  <si>
    <t>82 .</t>
  </si>
  <si>
    <t>Kohapunktid</t>
  </si>
  <si>
    <t xml:space="preserve">Oktoobrikuu lõppseis </t>
  </si>
  <si>
    <t>Andres Annula</t>
  </si>
  <si>
    <t>November</t>
  </si>
  <si>
    <t>Ivo Mäe</t>
  </si>
  <si>
    <t>Novembrikuu  lõppseis</t>
  </si>
  <si>
    <t xml:space="preserve"> detsembri lõppseis </t>
  </si>
  <si>
    <t>Detsember</t>
  </si>
  <si>
    <t>NAISED</t>
  </si>
  <si>
    <t>MEHED</t>
  </si>
  <si>
    <t>Jaanuar</t>
  </si>
  <si>
    <t xml:space="preserve">Alar Palmar  </t>
  </si>
  <si>
    <t xml:space="preserve"> JAANUARI LÕPPSEIS  </t>
  </si>
  <si>
    <t>Veebruar</t>
  </si>
  <si>
    <t xml:space="preserve"> VEEBRUARI  LÕPPSEIS</t>
  </si>
  <si>
    <t>Märts</t>
  </si>
  <si>
    <t xml:space="preserve">Märtsikuu lõppseis </t>
  </si>
  <si>
    <t>Aprilli lõppseis</t>
  </si>
  <si>
    <t>Aprill</t>
  </si>
  <si>
    <t xml:space="preserve"> Summa</t>
  </si>
  <si>
    <t xml:space="preserve"> maikuu lõppseis </t>
  </si>
  <si>
    <t>Mai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</si>
</sst>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0.0"/>
    <numFmt numFmtId="166" formatCode="mmm/yyyy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sz val="10"/>
      <name val="Arial Baltic"/>
      <family val="2"/>
    </font>
    <font>
      <b/>
      <sz val="10"/>
      <name val="Arial Baltic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14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16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1" fontId="2" fillId="2" borderId="3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164" fontId="2" fillId="2" borderId="3" xfId="15" applyNumberFormat="1" applyFont="1" applyFill="1" applyBorder="1" applyAlignment="1">
      <alignment/>
    </xf>
    <xf numFmtId="14" fontId="0" fillId="2" borderId="3" xfId="0" applyNumberForma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164" fontId="0" fillId="2" borderId="3" xfId="15" applyNumberFormat="1" applyFill="1" applyBorder="1" applyAlignment="1">
      <alignment horizontal="center"/>
    </xf>
    <xf numFmtId="164" fontId="0" fillId="2" borderId="3" xfId="15" applyNumberFormat="1" applyFill="1" applyBorder="1" applyAlignment="1">
      <alignment/>
    </xf>
    <xf numFmtId="164" fontId="0" fillId="2" borderId="4" xfId="15" applyNumberFormat="1" applyFill="1" applyBorder="1" applyAlignment="1">
      <alignment/>
    </xf>
    <xf numFmtId="14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4" fontId="0" fillId="2" borderId="0" xfId="15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164" fontId="0" fillId="0" borderId="3" xfId="15" applyNumberFormat="1" applyFill="1" applyBorder="1" applyAlignment="1">
      <alignment horizontal="center"/>
    </xf>
    <xf numFmtId="165" fontId="6" fillId="2" borderId="2" xfId="17" applyNumberFormat="1" applyFont="1" applyFill="1" applyBorder="1" applyAlignment="1">
      <alignment horizontal="center" vertical="center"/>
      <protection/>
    </xf>
    <xf numFmtId="165" fontId="6" fillId="2" borderId="6" xfId="17" applyNumberFormat="1" applyFont="1" applyFill="1" applyBorder="1" applyAlignment="1">
      <alignment horizontal="center" vertical="center"/>
      <protection/>
    </xf>
    <xf numFmtId="165" fontId="6" fillId="2" borderId="7" xfId="17" applyNumberFormat="1" applyFont="1" applyFill="1" applyBorder="1" applyAlignment="1">
      <alignment vertical="center"/>
      <protection/>
    </xf>
    <xf numFmtId="165" fontId="6" fillId="2" borderId="1" xfId="17" applyNumberFormat="1" applyFont="1" applyFill="1" applyBorder="1" applyAlignment="1">
      <alignment vertical="center"/>
      <protection/>
    </xf>
    <xf numFmtId="14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64" fontId="0" fillId="0" borderId="3" xfId="15" applyNumberFormat="1" applyFont="1" applyFill="1" applyBorder="1" applyAlignment="1">
      <alignment horizontal="center"/>
    </xf>
    <xf numFmtId="165" fontId="6" fillId="2" borderId="1" xfId="1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5" fontId="6" fillId="2" borderId="7" xfId="17" applyNumberFormat="1" applyFont="1" applyFill="1" applyBorder="1" applyAlignment="1">
      <alignment horizontal="center" vertical="center"/>
      <protection/>
    </xf>
    <xf numFmtId="1" fontId="0" fillId="0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165" fontId="6" fillId="2" borderId="0" xfId="17" applyNumberFormat="1" applyFont="1" applyFill="1" applyBorder="1" applyAlignment="1">
      <alignment horizontal="center" vertical="center"/>
      <protection/>
    </xf>
    <xf numFmtId="164" fontId="0" fillId="0" borderId="3" xfId="15" applyNumberForma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1" fontId="2" fillId="2" borderId="3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64" fontId="0" fillId="0" borderId="3" xfId="15" applyNumberFormat="1" applyFont="1" applyFill="1" applyBorder="1" applyAlignment="1">
      <alignment horizontal="center"/>
    </xf>
    <xf numFmtId="165" fontId="6" fillId="0" borderId="7" xfId="17" applyNumberFormat="1" applyFont="1" applyFill="1" applyBorder="1" applyAlignment="1">
      <alignment vertical="center"/>
      <protection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5" fontId="6" fillId="0" borderId="7" xfId="17" applyNumberFormat="1" applyFont="1" applyFill="1" applyBorder="1" applyAlignment="1">
      <alignment horizontal="center" vertical="center"/>
      <protection/>
    </xf>
    <xf numFmtId="0" fontId="0" fillId="2" borderId="0" xfId="0" applyFont="1" applyFill="1" applyBorder="1" applyAlignment="1">
      <alignment/>
    </xf>
    <xf numFmtId="165" fontId="6" fillId="0" borderId="1" xfId="17" applyNumberFormat="1" applyFont="1" applyFill="1" applyBorder="1" applyAlignment="1">
      <alignment vertical="center"/>
      <protection/>
    </xf>
    <xf numFmtId="165" fontId="6" fillId="0" borderId="1" xfId="17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" fontId="2" fillId="2" borderId="9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164" fontId="0" fillId="2" borderId="3" xfId="15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2" borderId="2" xfId="0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" fontId="2" fillId="2" borderId="2" xfId="0" applyNumberFormat="1" applyFont="1" applyFill="1" applyBorder="1" applyAlignment="1">
      <alignment horizontal="center"/>
    </xf>
    <xf numFmtId="165" fontId="6" fillId="2" borderId="0" xfId="17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64" fontId="0" fillId="0" borderId="3" xfId="15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15" applyNumberFormat="1" applyFont="1" applyFill="1" applyBorder="1" applyAlignment="1">
      <alignment horizontal="center"/>
    </xf>
    <xf numFmtId="165" fontId="6" fillId="2" borderId="9" xfId="17" applyNumberFormat="1" applyFont="1" applyFill="1" applyBorder="1" applyAlignment="1">
      <alignment horizontal="center" vertical="center"/>
      <protection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Alignment="1">
      <alignment/>
    </xf>
    <xf numFmtId="1" fontId="2" fillId="0" borderId="3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164" fontId="2" fillId="0" borderId="3" xfId="15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1" fontId="11" fillId="2" borderId="0" xfId="0" applyNumberFormat="1" applyFont="1" applyFill="1" applyBorder="1" applyAlignment="1">
      <alignment horizontal="center"/>
    </xf>
    <xf numFmtId="14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164" fontId="11" fillId="2" borderId="0" xfId="15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0" xfId="15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2" fillId="2" borderId="3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3" xfId="0" applyFont="1" applyFill="1" applyBorder="1" applyAlignment="1">
      <alignment/>
    </xf>
    <xf numFmtId="1" fontId="2" fillId="3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6" fillId="2" borderId="1" xfId="17" applyNumberFormat="1" applyFont="1" applyFill="1" applyBorder="1" applyAlignment="1">
      <alignment horizontal="center" vertical="center"/>
      <protection/>
    </xf>
    <xf numFmtId="165" fontId="6" fillId="2" borderId="2" xfId="17" applyNumberFormat="1" applyFont="1" applyFill="1" applyBorder="1" applyAlignment="1">
      <alignment horizontal="center" vertical="center"/>
      <protection/>
    </xf>
    <xf numFmtId="0" fontId="6" fillId="2" borderId="7" xfId="17" applyFont="1" applyFill="1" applyBorder="1" applyAlignment="1">
      <alignment horizontal="center" vertical="center"/>
      <protection/>
    </xf>
    <xf numFmtId="0" fontId="6" fillId="2" borderId="6" xfId="17" applyFont="1" applyFill="1" applyBorder="1" applyAlignment="1">
      <alignment horizontal="center" vertical="center"/>
      <protection/>
    </xf>
    <xf numFmtId="0" fontId="7" fillId="2" borderId="7" xfId="17" applyFont="1" applyFill="1" applyBorder="1" applyAlignment="1">
      <alignment horizontal="center" vertical="center"/>
      <protection/>
    </xf>
    <xf numFmtId="0" fontId="7" fillId="2" borderId="6" xfId="17" applyFont="1" applyFill="1" applyBorder="1" applyAlignment="1">
      <alignment horizontal="center" vertical="center"/>
      <protection/>
    </xf>
    <xf numFmtId="165" fontId="7" fillId="2" borderId="1" xfId="17" applyNumberFormat="1" applyFont="1" applyFill="1" applyBorder="1" applyAlignment="1">
      <alignment horizontal="center" vertical="center"/>
      <protection/>
    </xf>
    <xf numFmtId="165" fontId="7" fillId="2" borderId="2" xfId="17" applyNumberFormat="1" applyFont="1" applyFill="1" applyBorder="1" applyAlignment="1">
      <alignment horizontal="center" vertical="center"/>
      <protection/>
    </xf>
    <xf numFmtId="165" fontId="7" fillId="0" borderId="1" xfId="17" applyNumberFormat="1" applyFont="1" applyFill="1" applyBorder="1" applyAlignment="1">
      <alignment horizontal="center" vertical="center"/>
      <protection/>
    </xf>
    <xf numFmtId="165" fontId="7" fillId="0" borderId="2" xfId="17" applyNumberFormat="1" applyFont="1" applyFill="1" applyBorder="1" applyAlignment="1">
      <alignment horizontal="center" vertical="center"/>
      <protection/>
    </xf>
    <xf numFmtId="0" fontId="7" fillId="0" borderId="7" xfId="17" applyFont="1" applyFill="1" applyBorder="1" applyAlignment="1">
      <alignment horizontal="center" vertical="center"/>
      <protection/>
    </xf>
    <xf numFmtId="0" fontId="7" fillId="0" borderId="6" xfId="17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_Firmliiga 2" xfId="17"/>
    <cellStyle name="Percent" xfId="18"/>
    <cellStyle name="Currency" xfId="19"/>
    <cellStyle name="Currency [0]" xfId="20"/>
  </cellStyles>
  <dxfs count="1"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L50"/>
  <sheetViews>
    <sheetView tabSelected="1" workbookViewId="0" topLeftCell="A1">
      <selection activeCell="F43" sqref="F43"/>
    </sheetView>
  </sheetViews>
  <sheetFormatPr defaultColWidth="9.140625" defaultRowHeight="12.75"/>
  <cols>
    <col min="1" max="1" width="6.421875" style="0" customWidth="1"/>
    <col min="2" max="2" width="18.00390625" style="0" customWidth="1"/>
    <col min="3" max="3" width="12.421875" style="0" customWidth="1"/>
    <col min="4" max="4" width="10.7109375" style="0" customWidth="1"/>
    <col min="5" max="5" width="9.28125" style="0" customWidth="1"/>
    <col min="6" max="6" width="10.140625" style="0" customWidth="1"/>
    <col min="8" max="8" width="7.8515625" style="0" customWidth="1"/>
  </cols>
  <sheetData>
    <row r="1" spans="1:38" ht="15.75">
      <c r="A1" s="1"/>
      <c r="B1" s="2" t="s">
        <v>28</v>
      </c>
      <c r="C1" s="2"/>
      <c r="D1" s="2"/>
      <c r="E1" s="2"/>
      <c r="F1" s="2"/>
      <c r="G1" s="2"/>
      <c r="H1" s="41"/>
      <c r="I1" s="1"/>
      <c r="J1" s="3"/>
      <c r="K1" s="3"/>
      <c r="L1" s="3"/>
      <c r="M1" s="3"/>
      <c r="N1" s="1"/>
      <c r="O1" s="4"/>
      <c r="P1" s="4"/>
      <c r="Q1" s="1"/>
      <c r="R1" s="4"/>
      <c r="S1" s="4"/>
      <c r="T1" s="5"/>
      <c r="U1" s="1"/>
      <c r="V1" s="4"/>
      <c r="W1" s="6"/>
      <c r="X1" s="4"/>
      <c r="Y1" s="4"/>
      <c r="Z1" s="6"/>
      <c r="AA1" s="4"/>
      <c r="AB1" s="7"/>
      <c r="AC1" s="144"/>
      <c r="AD1" s="144"/>
      <c r="AE1" s="144"/>
      <c r="AF1" s="145"/>
      <c r="AG1" s="145"/>
      <c r="AH1" s="145"/>
      <c r="AI1" s="145"/>
      <c r="AJ1" s="145"/>
      <c r="AK1" s="145"/>
      <c r="AL1" s="57"/>
    </row>
    <row r="2" spans="1:38" ht="12.75">
      <c r="A2" s="1"/>
      <c r="B2" s="8"/>
      <c r="C2" s="8"/>
      <c r="D2" s="8"/>
      <c r="E2" s="8"/>
      <c r="F2" s="8"/>
      <c r="G2" s="8"/>
      <c r="H2" s="1"/>
      <c r="I2" s="4"/>
      <c r="J2" s="4"/>
      <c r="K2" s="4"/>
      <c r="L2" s="4"/>
      <c r="M2" s="4"/>
      <c r="N2" s="1"/>
      <c r="O2" s="4"/>
      <c r="P2" s="4"/>
      <c r="Q2" s="1"/>
      <c r="R2" s="4"/>
      <c r="S2" s="4"/>
      <c r="T2" s="5"/>
      <c r="U2" s="1"/>
      <c r="V2" s="4"/>
      <c r="W2" s="6"/>
      <c r="X2" s="4"/>
      <c r="Y2" s="4"/>
      <c r="Z2" s="6"/>
      <c r="AA2" s="4"/>
      <c r="AB2" s="4"/>
      <c r="AC2" s="144"/>
      <c r="AD2" s="144"/>
      <c r="AE2" s="144"/>
      <c r="AF2" s="145"/>
      <c r="AG2" s="145"/>
      <c r="AH2" s="145"/>
      <c r="AI2" s="145"/>
      <c r="AJ2" s="145"/>
      <c r="AK2" s="145"/>
      <c r="AL2" s="57"/>
    </row>
    <row r="3" spans="1:38" ht="12.75">
      <c r="A3" s="1"/>
      <c r="B3" s="4"/>
      <c r="C3" s="4"/>
      <c r="D3" s="4"/>
      <c r="E3" s="9"/>
      <c r="F3" s="4"/>
      <c r="G3" s="4"/>
      <c r="H3" s="1"/>
      <c r="I3" s="10"/>
      <c r="J3" s="9"/>
      <c r="K3" s="9"/>
      <c r="L3" s="4"/>
      <c r="M3" s="4"/>
      <c r="N3" s="1"/>
      <c r="O3" s="4"/>
      <c r="P3" s="4"/>
      <c r="Q3" s="1"/>
      <c r="R3" s="4"/>
      <c r="S3" s="4"/>
      <c r="T3" s="5"/>
      <c r="U3" s="1"/>
      <c r="V3" s="4"/>
      <c r="W3" s="6"/>
      <c r="X3" s="4"/>
      <c r="Y3" s="4"/>
      <c r="Z3" s="6"/>
      <c r="AA3" s="4"/>
      <c r="AB3" s="4"/>
      <c r="AC3" s="144"/>
      <c r="AD3" s="144"/>
      <c r="AE3" s="144"/>
      <c r="AF3" s="145"/>
      <c r="AG3" s="145"/>
      <c r="AH3" s="145"/>
      <c r="AI3" s="145"/>
      <c r="AJ3" s="145"/>
      <c r="AK3" s="145"/>
      <c r="AL3" s="57"/>
    </row>
    <row r="4" spans="1:38" ht="12.75">
      <c r="A4" s="1"/>
      <c r="B4" s="4"/>
      <c r="C4" s="4"/>
      <c r="D4" s="4"/>
      <c r="E4" s="4"/>
      <c r="F4" s="4"/>
      <c r="G4" s="4"/>
      <c r="H4" s="1"/>
      <c r="I4" s="4"/>
      <c r="J4" s="4"/>
      <c r="K4" s="4"/>
      <c r="L4" s="4"/>
      <c r="M4" s="4"/>
      <c r="N4" s="1"/>
      <c r="O4" s="4"/>
      <c r="P4" s="4"/>
      <c r="Q4" s="1"/>
      <c r="R4" s="4"/>
      <c r="S4" s="4"/>
      <c r="T4" s="5"/>
      <c r="U4" s="1"/>
      <c r="V4" s="4"/>
      <c r="W4" s="6"/>
      <c r="X4" s="4"/>
      <c r="Y4" s="4"/>
      <c r="Z4" s="6"/>
      <c r="AA4" s="4"/>
      <c r="AB4" s="4"/>
      <c r="AC4" s="144"/>
      <c r="AD4" s="144"/>
      <c r="AE4" s="144"/>
      <c r="AF4" s="145"/>
      <c r="AG4" s="145"/>
      <c r="AH4" s="145"/>
      <c r="AI4" s="145"/>
      <c r="AJ4" s="145"/>
      <c r="AK4" s="145"/>
      <c r="AL4" s="57"/>
    </row>
    <row r="5" spans="1:38" ht="12.75">
      <c r="A5" s="1"/>
      <c r="B5" s="8" t="s">
        <v>0</v>
      </c>
      <c r="C5" s="11" t="s">
        <v>1</v>
      </c>
      <c r="D5" s="11" t="s">
        <v>1</v>
      </c>
      <c r="E5" s="12"/>
      <c r="F5" s="86" t="s">
        <v>2</v>
      </c>
      <c r="G5" s="13"/>
      <c r="H5" s="12"/>
      <c r="I5" s="86" t="s">
        <v>24</v>
      </c>
      <c r="J5" s="13"/>
      <c r="K5" s="12"/>
      <c r="L5" s="86" t="s">
        <v>132</v>
      </c>
      <c r="M5" s="13"/>
      <c r="N5" s="12"/>
      <c r="O5" s="86" t="s">
        <v>136</v>
      </c>
      <c r="P5" s="13"/>
      <c r="Q5" s="12"/>
      <c r="R5" s="86" t="s">
        <v>139</v>
      </c>
      <c r="S5" s="13"/>
      <c r="T5" s="12"/>
      <c r="U5" s="86" t="s">
        <v>142</v>
      </c>
      <c r="V5" s="13"/>
      <c r="W5" s="12"/>
      <c r="X5" s="86" t="s">
        <v>144</v>
      </c>
      <c r="Y5" s="13"/>
      <c r="Z5" s="12"/>
      <c r="AA5" s="86" t="s">
        <v>147</v>
      </c>
      <c r="AB5" s="139"/>
      <c r="AC5" s="20"/>
      <c r="AD5" s="146" t="s">
        <v>150</v>
      </c>
      <c r="AE5" s="20"/>
      <c r="AF5" s="145"/>
      <c r="AG5" s="145"/>
      <c r="AH5" s="145"/>
      <c r="AI5" s="145"/>
      <c r="AJ5" s="145"/>
      <c r="AK5" s="145"/>
      <c r="AL5" s="57"/>
    </row>
    <row r="6" spans="1:38" ht="12.75">
      <c r="A6" s="14" t="s">
        <v>3</v>
      </c>
      <c r="B6" s="15" t="s">
        <v>4</v>
      </c>
      <c r="C6" s="16" t="s">
        <v>129</v>
      </c>
      <c r="D6" s="16" t="s">
        <v>148</v>
      </c>
      <c r="E6" s="14" t="s">
        <v>6</v>
      </c>
      <c r="F6" s="14" t="s">
        <v>7</v>
      </c>
      <c r="G6" s="14" t="s">
        <v>5</v>
      </c>
      <c r="H6" s="14" t="s">
        <v>6</v>
      </c>
      <c r="I6" s="14" t="s">
        <v>7</v>
      </c>
      <c r="J6" s="14" t="s">
        <v>5</v>
      </c>
      <c r="K6" s="14" t="s">
        <v>6</v>
      </c>
      <c r="L6" s="14" t="s">
        <v>7</v>
      </c>
      <c r="M6" s="14" t="s">
        <v>5</v>
      </c>
      <c r="N6" s="14" t="s">
        <v>6</v>
      </c>
      <c r="O6" s="14" t="s">
        <v>7</v>
      </c>
      <c r="P6" s="14" t="s">
        <v>5</v>
      </c>
      <c r="Q6" s="14" t="s">
        <v>6</v>
      </c>
      <c r="R6" s="14" t="s">
        <v>7</v>
      </c>
      <c r="S6" s="14" t="s">
        <v>5</v>
      </c>
      <c r="T6" s="14" t="s">
        <v>6</v>
      </c>
      <c r="U6" s="14" t="s">
        <v>7</v>
      </c>
      <c r="V6" s="14" t="s">
        <v>5</v>
      </c>
      <c r="W6" s="14" t="s">
        <v>6</v>
      </c>
      <c r="X6" s="14" t="s">
        <v>7</v>
      </c>
      <c r="Y6" s="14" t="s">
        <v>5</v>
      </c>
      <c r="Z6" s="14" t="s">
        <v>6</v>
      </c>
      <c r="AA6" s="14" t="s">
        <v>7</v>
      </c>
      <c r="AB6" s="140" t="s">
        <v>5</v>
      </c>
      <c r="AC6" s="14" t="s">
        <v>6</v>
      </c>
      <c r="AD6" s="14" t="s">
        <v>7</v>
      </c>
      <c r="AE6" s="14" t="s">
        <v>5</v>
      </c>
      <c r="AF6" s="145"/>
      <c r="AG6" s="145"/>
      <c r="AH6" s="145"/>
      <c r="AI6" s="145"/>
      <c r="AJ6" s="145"/>
      <c r="AK6" s="145"/>
      <c r="AL6" s="57"/>
    </row>
    <row r="7" spans="1:37" s="57" customFormat="1" ht="12.75">
      <c r="A7" s="154" t="s">
        <v>33</v>
      </c>
      <c r="B7" s="150" t="s">
        <v>8</v>
      </c>
      <c r="C7" s="151">
        <f aca="true" t="shared" si="0" ref="C7:C13">G7+J7+M7+P7+S7+V7+Y7+AB7+AE7</f>
        <v>147</v>
      </c>
      <c r="D7" s="109">
        <f aca="true" t="shared" si="1" ref="D7:D23">E7+H7+K7+N7+Q7+T7+W7+Z7</f>
        <v>10099</v>
      </c>
      <c r="E7" s="43">
        <v>1143</v>
      </c>
      <c r="F7" s="63">
        <f aca="true" t="shared" si="2" ref="F7:F23">E7/6</f>
        <v>190.5</v>
      </c>
      <c r="G7" s="45">
        <v>9</v>
      </c>
      <c r="H7" s="43">
        <v>1290</v>
      </c>
      <c r="I7" s="63">
        <f aca="true" t="shared" si="3" ref="I7:I17">H7/6</f>
        <v>215</v>
      </c>
      <c r="J7" s="45">
        <v>17</v>
      </c>
      <c r="K7" s="42">
        <v>1268</v>
      </c>
      <c r="L7" s="63">
        <f aca="true" t="shared" si="4" ref="L7:L23">K7/6</f>
        <v>211.33333333333334</v>
      </c>
      <c r="M7" s="45">
        <v>20</v>
      </c>
      <c r="N7" s="79">
        <v>1273</v>
      </c>
      <c r="O7" s="63">
        <f aca="true" t="shared" si="5" ref="O7:O23">N7/6</f>
        <v>212.16666666666666</v>
      </c>
      <c r="P7" s="45">
        <v>17</v>
      </c>
      <c r="Q7" s="75">
        <v>1357</v>
      </c>
      <c r="R7" s="63">
        <f aca="true" t="shared" si="6" ref="R7:R23">Q7/6</f>
        <v>226.16666666666666</v>
      </c>
      <c r="S7" s="45">
        <v>20</v>
      </c>
      <c r="T7" s="75">
        <v>1250</v>
      </c>
      <c r="U7" s="63">
        <f aca="true" t="shared" si="7" ref="U7:U26">T7/6</f>
        <v>208.33333333333334</v>
      </c>
      <c r="V7" s="45">
        <v>15</v>
      </c>
      <c r="W7" s="75">
        <v>1275</v>
      </c>
      <c r="X7" s="63">
        <f aca="true" t="shared" si="8" ref="X7:X25">W7/6</f>
        <v>212.5</v>
      </c>
      <c r="Y7" s="45">
        <v>17</v>
      </c>
      <c r="Z7" s="75">
        <v>1243</v>
      </c>
      <c r="AA7" s="63">
        <f aca="true" t="shared" si="9" ref="AA7:AA26">Z7/6</f>
        <v>207.16666666666666</v>
      </c>
      <c r="AB7" s="141">
        <v>15</v>
      </c>
      <c r="AC7" s="75">
        <v>1294</v>
      </c>
      <c r="AD7" s="63">
        <f aca="true" t="shared" si="10" ref="AD7:AD26">AC7/6</f>
        <v>215.66666666666666</v>
      </c>
      <c r="AE7" s="45">
        <v>17</v>
      </c>
      <c r="AF7" s="145"/>
      <c r="AG7" s="145"/>
      <c r="AH7" s="145"/>
      <c r="AI7" s="145"/>
      <c r="AJ7" s="145"/>
      <c r="AK7" s="145"/>
    </row>
    <row r="8" spans="1:37" s="57" customFormat="1" ht="12.75">
      <c r="A8" s="154" t="s">
        <v>34</v>
      </c>
      <c r="B8" s="150" t="s">
        <v>20</v>
      </c>
      <c r="C8" s="152">
        <f t="shared" si="0"/>
        <v>144</v>
      </c>
      <c r="D8" s="109">
        <f t="shared" si="1"/>
        <v>10198</v>
      </c>
      <c r="E8" s="79">
        <v>1264</v>
      </c>
      <c r="F8" s="110">
        <f t="shared" si="2"/>
        <v>210.66666666666666</v>
      </c>
      <c r="G8" s="111">
        <v>12</v>
      </c>
      <c r="H8" s="79">
        <v>1253</v>
      </c>
      <c r="I8" s="110">
        <f t="shared" si="3"/>
        <v>208.83333333333334</v>
      </c>
      <c r="J8" s="111">
        <v>13</v>
      </c>
      <c r="K8" s="79">
        <v>1187</v>
      </c>
      <c r="L8" s="110">
        <f t="shared" si="4"/>
        <v>197.83333333333334</v>
      </c>
      <c r="M8" s="111">
        <v>12</v>
      </c>
      <c r="N8" s="79">
        <v>1282</v>
      </c>
      <c r="O8" s="110">
        <f t="shared" si="5"/>
        <v>213.66666666666666</v>
      </c>
      <c r="P8" s="111">
        <v>20</v>
      </c>
      <c r="Q8" s="79">
        <v>1254</v>
      </c>
      <c r="R8" s="63">
        <f t="shared" si="6"/>
        <v>209</v>
      </c>
      <c r="S8" s="45">
        <v>15</v>
      </c>
      <c r="T8" s="75">
        <v>1359</v>
      </c>
      <c r="U8" s="63">
        <f t="shared" si="7"/>
        <v>226.5</v>
      </c>
      <c r="V8" s="45">
        <v>20</v>
      </c>
      <c r="W8" s="75">
        <v>1327</v>
      </c>
      <c r="X8" s="63">
        <f t="shared" si="8"/>
        <v>221.16666666666666</v>
      </c>
      <c r="Y8" s="45">
        <v>20</v>
      </c>
      <c r="Z8" s="75">
        <v>1272</v>
      </c>
      <c r="AA8" s="63">
        <f t="shared" si="9"/>
        <v>212</v>
      </c>
      <c r="AB8" s="141">
        <v>20</v>
      </c>
      <c r="AC8" s="75">
        <v>1230</v>
      </c>
      <c r="AD8" s="63">
        <f t="shared" si="10"/>
        <v>205</v>
      </c>
      <c r="AE8" s="45">
        <v>12</v>
      </c>
      <c r="AF8" s="145"/>
      <c r="AG8" s="145"/>
      <c r="AH8" s="145"/>
      <c r="AI8" s="145"/>
      <c r="AJ8" s="145"/>
      <c r="AK8" s="145"/>
    </row>
    <row r="9" spans="1:37" s="149" customFormat="1" ht="12.75">
      <c r="A9" s="155" t="s">
        <v>35</v>
      </c>
      <c r="B9" s="153" t="s">
        <v>21</v>
      </c>
      <c r="C9" s="152">
        <f t="shared" si="0"/>
        <v>143</v>
      </c>
      <c r="D9" s="109">
        <f t="shared" si="1"/>
        <v>10112</v>
      </c>
      <c r="E9" s="79">
        <v>1282</v>
      </c>
      <c r="F9" s="110">
        <f t="shared" si="2"/>
        <v>213.66666666666666</v>
      </c>
      <c r="G9" s="111">
        <v>13</v>
      </c>
      <c r="H9" s="79">
        <v>1306</v>
      </c>
      <c r="I9" s="110">
        <f t="shared" si="3"/>
        <v>217.66666666666666</v>
      </c>
      <c r="J9" s="111">
        <v>20</v>
      </c>
      <c r="K9" s="79">
        <v>1194</v>
      </c>
      <c r="L9" s="110">
        <f t="shared" si="4"/>
        <v>199</v>
      </c>
      <c r="M9" s="111">
        <v>13</v>
      </c>
      <c r="N9" s="79">
        <v>1196</v>
      </c>
      <c r="O9" s="110">
        <f t="shared" si="5"/>
        <v>199.33333333333334</v>
      </c>
      <c r="P9" s="111">
        <v>11</v>
      </c>
      <c r="Q9" s="79">
        <v>1339</v>
      </c>
      <c r="R9" s="110">
        <f t="shared" si="6"/>
        <v>223.16666666666666</v>
      </c>
      <c r="S9" s="111">
        <v>17</v>
      </c>
      <c r="T9" s="79">
        <v>1294</v>
      </c>
      <c r="U9" s="110">
        <f t="shared" si="7"/>
        <v>215.66666666666666</v>
      </c>
      <c r="V9" s="111">
        <v>17</v>
      </c>
      <c r="W9" s="79">
        <v>1237</v>
      </c>
      <c r="X9" s="110">
        <f t="shared" si="8"/>
        <v>206.16666666666666</v>
      </c>
      <c r="Y9" s="111">
        <v>15</v>
      </c>
      <c r="Z9" s="79">
        <v>1264</v>
      </c>
      <c r="AA9" s="110">
        <f t="shared" si="9"/>
        <v>210.66666666666666</v>
      </c>
      <c r="AB9" s="147">
        <v>17</v>
      </c>
      <c r="AC9" s="79">
        <v>1318</v>
      </c>
      <c r="AD9" s="110">
        <f t="shared" si="10"/>
        <v>219.66666666666666</v>
      </c>
      <c r="AE9" s="111">
        <v>20</v>
      </c>
      <c r="AF9" s="148"/>
      <c r="AG9" s="148"/>
      <c r="AH9" s="148"/>
      <c r="AI9" s="148"/>
      <c r="AJ9" s="148"/>
      <c r="AK9" s="148"/>
    </row>
    <row r="10" spans="1:37" s="57" customFormat="1" ht="12.75">
      <c r="A10" s="154" t="s">
        <v>36</v>
      </c>
      <c r="B10" s="150" t="s">
        <v>73</v>
      </c>
      <c r="C10" s="152">
        <f t="shared" si="0"/>
        <v>117</v>
      </c>
      <c r="D10" s="109">
        <f t="shared" si="1"/>
        <v>9650</v>
      </c>
      <c r="E10" s="79">
        <v>1286</v>
      </c>
      <c r="F10" s="110">
        <f t="shared" si="2"/>
        <v>214.33333333333334</v>
      </c>
      <c r="G10" s="111">
        <v>15</v>
      </c>
      <c r="H10" s="79">
        <v>1227</v>
      </c>
      <c r="I10" s="110">
        <f t="shared" si="3"/>
        <v>204.5</v>
      </c>
      <c r="J10" s="111">
        <v>11</v>
      </c>
      <c r="K10" s="79">
        <v>1146</v>
      </c>
      <c r="L10" s="110">
        <f t="shared" si="4"/>
        <v>191</v>
      </c>
      <c r="M10" s="111">
        <v>11</v>
      </c>
      <c r="N10" s="79">
        <v>1260</v>
      </c>
      <c r="O10" s="110">
        <f t="shared" si="5"/>
        <v>210</v>
      </c>
      <c r="P10" s="111">
        <v>15</v>
      </c>
      <c r="Q10" s="79">
        <v>1234</v>
      </c>
      <c r="R10" s="63">
        <f t="shared" si="6"/>
        <v>205.66666666666666</v>
      </c>
      <c r="S10" s="45">
        <v>12</v>
      </c>
      <c r="T10" s="75">
        <v>1201</v>
      </c>
      <c r="U10" s="63">
        <f t="shared" si="7"/>
        <v>200.16666666666666</v>
      </c>
      <c r="V10" s="45">
        <v>13</v>
      </c>
      <c r="W10" s="75">
        <v>1185</v>
      </c>
      <c r="X10" s="63">
        <f t="shared" si="8"/>
        <v>197.5</v>
      </c>
      <c r="Y10" s="45">
        <v>13</v>
      </c>
      <c r="Z10" s="75">
        <v>1111</v>
      </c>
      <c r="AA10" s="63">
        <f t="shared" si="9"/>
        <v>185.16666666666666</v>
      </c>
      <c r="AB10" s="141">
        <v>12</v>
      </c>
      <c r="AC10" s="75">
        <v>1288</v>
      </c>
      <c r="AD10" s="63">
        <f t="shared" si="10"/>
        <v>214.66666666666666</v>
      </c>
      <c r="AE10" s="45">
        <v>15</v>
      </c>
      <c r="AF10" s="145"/>
      <c r="AG10" s="145"/>
      <c r="AH10" s="145"/>
      <c r="AI10" s="145"/>
      <c r="AJ10" s="145"/>
      <c r="AK10" s="145"/>
    </row>
    <row r="11" spans="1:37" s="57" customFormat="1" ht="12.75">
      <c r="A11" s="43" t="s">
        <v>37</v>
      </c>
      <c r="B11" s="120" t="s">
        <v>19</v>
      </c>
      <c r="C11" s="109">
        <f t="shared" si="0"/>
        <v>115</v>
      </c>
      <c r="D11" s="109">
        <f t="shared" si="1"/>
        <v>9590</v>
      </c>
      <c r="E11" s="79">
        <v>1160</v>
      </c>
      <c r="F11" s="110">
        <f t="shared" si="2"/>
        <v>193.33333333333334</v>
      </c>
      <c r="G11" s="111">
        <v>10</v>
      </c>
      <c r="H11" s="79">
        <v>1288</v>
      </c>
      <c r="I11" s="110">
        <f t="shared" si="3"/>
        <v>214.66666666666666</v>
      </c>
      <c r="J11" s="111">
        <v>15</v>
      </c>
      <c r="K11" s="79">
        <v>1254</v>
      </c>
      <c r="L11" s="110">
        <f t="shared" si="4"/>
        <v>209</v>
      </c>
      <c r="M11" s="111">
        <v>17</v>
      </c>
      <c r="N11" s="79">
        <v>1233</v>
      </c>
      <c r="O11" s="110">
        <f t="shared" si="5"/>
        <v>205.5</v>
      </c>
      <c r="P11" s="111">
        <v>13</v>
      </c>
      <c r="Q11" s="79">
        <v>1142</v>
      </c>
      <c r="R11" s="63">
        <f t="shared" si="6"/>
        <v>190.33333333333334</v>
      </c>
      <c r="S11" s="45">
        <v>11</v>
      </c>
      <c r="T11" s="75">
        <v>1126</v>
      </c>
      <c r="U11" s="63">
        <f t="shared" si="7"/>
        <v>187.66666666666666</v>
      </c>
      <c r="V11" s="45">
        <v>11</v>
      </c>
      <c r="W11" s="75">
        <v>1175</v>
      </c>
      <c r="X11" s="63">
        <f t="shared" si="8"/>
        <v>195.83333333333334</v>
      </c>
      <c r="Y11" s="45">
        <v>12</v>
      </c>
      <c r="Z11" s="43">
        <v>1212</v>
      </c>
      <c r="AA11" s="63">
        <f t="shared" si="9"/>
        <v>202</v>
      </c>
      <c r="AB11" s="141">
        <v>13</v>
      </c>
      <c r="AC11" s="75">
        <v>1247</v>
      </c>
      <c r="AD11" s="63">
        <f t="shared" si="10"/>
        <v>207.83333333333334</v>
      </c>
      <c r="AE11" s="45">
        <v>13</v>
      </c>
      <c r="AF11" s="145"/>
      <c r="AG11" s="145"/>
      <c r="AH11" s="145"/>
      <c r="AI11" s="145"/>
      <c r="AJ11" s="145"/>
      <c r="AK11" s="145"/>
    </row>
    <row r="12" spans="1:37" s="57" customFormat="1" ht="12.75">
      <c r="A12" s="43" t="s">
        <v>38</v>
      </c>
      <c r="B12" s="120" t="s">
        <v>9</v>
      </c>
      <c r="C12" s="109">
        <f t="shared" si="0"/>
        <v>102</v>
      </c>
      <c r="D12" s="109">
        <f t="shared" si="1"/>
        <v>9034</v>
      </c>
      <c r="E12" s="79">
        <v>1288</v>
      </c>
      <c r="F12" s="110">
        <f t="shared" si="2"/>
        <v>214.66666666666666</v>
      </c>
      <c r="G12" s="111">
        <v>17</v>
      </c>
      <c r="H12" s="79">
        <v>1136</v>
      </c>
      <c r="I12" s="110">
        <f t="shared" si="3"/>
        <v>189.33333333333334</v>
      </c>
      <c r="J12" s="111">
        <v>9</v>
      </c>
      <c r="K12" s="79">
        <v>1097</v>
      </c>
      <c r="L12" s="110">
        <f t="shared" si="4"/>
        <v>182.83333333333334</v>
      </c>
      <c r="M12" s="111">
        <v>9</v>
      </c>
      <c r="N12" s="79">
        <v>1085</v>
      </c>
      <c r="O12" s="110">
        <f t="shared" si="5"/>
        <v>180.83333333333334</v>
      </c>
      <c r="P12" s="111">
        <v>9</v>
      </c>
      <c r="Q12" s="79">
        <v>1252</v>
      </c>
      <c r="R12" s="63">
        <f t="shared" si="6"/>
        <v>208.66666666666666</v>
      </c>
      <c r="S12" s="45">
        <v>13</v>
      </c>
      <c r="T12" s="75">
        <v>1149</v>
      </c>
      <c r="U12" s="63">
        <f t="shared" si="7"/>
        <v>191.5</v>
      </c>
      <c r="V12" s="45">
        <v>12</v>
      </c>
      <c r="W12" s="75">
        <v>1041</v>
      </c>
      <c r="X12" s="63">
        <f t="shared" si="8"/>
        <v>173.5</v>
      </c>
      <c r="Y12" s="45">
        <v>11</v>
      </c>
      <c r="Z12" s="75">
        <v>986</v>
      </c>
      <c r="AA12" s="63">
        <f t="shared" si="9"/>
        <v>164.33333333333334</v>
      </c>
      <c r="AB12" s="141">
        <v>11</v>
      </c>
      <c r="AC12" s="75">
        <v>1063</v>
      </c>
      <c r="AD12" s="63">
        <f t="shared" si="10"/>
        <v>177.16666666666666</v>
      </c>
      <c r="AE12" s="45">
        <v>11</v>
      </c>
      <c r="AF12" s="145"/>
      <c r="AG12" s="145"/>
      <c r="AH12" s="145"/>
      <c r="AI12" s="145"/>
      <c r="AJ12" s="145"/>
      <c r="AK12" s="145"/>
    </row>
    <row r="13" spans="1:38" ht="12.75">
      <c r="A13" s="43" t="s">
        <v>39</v>
      </c>
      <c r="B13" s="120" t="s">
        <v>74</v>
      </c>
      <c r="C13" s="109">
        <f t="shared" si="0"/>
        <v>59</v>
      </c>
      <c r="D13" s="109">
        <f t="shared" si="1"/>
        <v>4979</v>
      </c>
      <c r="E13" s="79">
        <v>1305</v>
      </c>
      <c r="F13" s="110">
        <f t="shared" si="2"/>
        <v>217.5</v>
      </c>
      <c r="G13" s="111">
        <v>20</v>
      </c>
      <c r="H13" s="79">
        <v>1244</v>
      </c>
      <c r="I13" s="110">
        <f t="shared" si="3"/>
        <v>207.33333333333334</v>
      </c>
      <c r="J13" s="111">
        <v>12</v>
      </c>
      <c r="K13" s="79">
        <v>1223</v>
      </c>
      <c r="L13" s="110">
        <f t="shared" si="4"/>
        <v>203.83333333333334</v>
      </c>
      <c r="M13" s="111">
        <v>15</v>
      </c>
      <c r="N13" s="79">
        <v>1207</v>
      </c>
      <c r="O13" s="110">
        <f t="shared" si="5"/>
        <v>201.16666666666666</v>
      </c>
      <c r="P13" s="111">
        <v>12</v>
      </c>
      <c r="Q13" s="79"/>
      <c r="R13" s="63">
        <f t="shared" si="6"/>
        <v>0</v>
      </c>
      <c r="S13" s="45"/>
      <c r="T13" s="43"/>
      <c r="U13" s="63">
        <f t="shared" si="7"/>
        <v>0</v>
      </c>
      <c r="V13" s="45"/>
      <c r="W13" s="75"/>
      <c r="X13" s="63">
        <f t="shared" si="8"/>
        <v>0</v>
      </c>
      <c r="Y13" s="45"/>
      <c r="Z13" s="14"/>
      <c r="AA13" s="63">
        <f t="shared" si="9"/>
        <v>0</v>
      </c>
      <c r="AB13" s="142"/>
      <c r="AC13" s="14"/>
      <c r="AD13" s="63">
        <f t="shared" si="10"/>
        <v>0</v>
      </c>
      <c r="AE13" s="18"/>
      <c r="AF13" s="145"/>
      <c r="AG13" s="145"/>
      <c r="AH13" s="145"/>
      <c r="AI13" s="145"/>
      <c r="AJ13" s="145"/>
      <c r="AK13" s="145"/>
      <c r="AL13" s="57"/>
    </row>
    <row r="14" spans="1:38" ht="12.75">
      <c r="A14" s="43" t="s">
        <v>40</v>
      </c>
      <c r="B14" s="120" t="s">
        <v>16</v>
      </c>
      <c r="C14" s="109">
        <f aca="true" t="shared" si="11" ref="C14:C20">G14+J14+M14+P14+S14+V14+Y14</f>
        <v>48</v>
      </c>
      <c r="D14" s="109">
        <f t="shared" si="1"/>
        <v>5643</v>
      </c>
      <c r="E14" s="79">
        <v>1178</v>
      </c>
      <c r="F14" s="110">
        <f t="shared" si="2"/>
        <v>196.33333333333334</v>
      </c>
      <c r="G14" s="111">
        <v>11</v>
      </c>
      <c r="H14" s="79">
        <v>1220</v>
      </c>
      <c r="I14" s="110">
        <f t="shared" si="3"/>
        <v>203.33333333333334</v>
      </c>
      <c r="J14" s="111">
        <v>10</v>
      </c>
      <c r="K14" s="79">
        <v>1141</v>
      </c>
      <c r="L14" s="110">
        <f t="shared" si="4"/>
        <v>190.16666666666666</v>
      </c>
      <c r="M14" s="111">
        <v>10</v>
      </c>
      <c r="N14" s="79">
        <v>978</v>
      </c>
      <c r="O14" s="110">
        <f t="shared" si="5"/>
        <v>163</v>
      </c>
      <c r="P14" s="111">
        <v>7</v>
      </c>
      <c r="Q14" s="79">
        <v>1126</v>
      </c>
      <c r="R14" s="63">
        <f t="shared" si="6"/>
        <v>187.66666666666666</v>
      </c>
      <c r="S14" s="45">
        <v>10</v>
      </c>
      <c r="T14" s="43"/>
      <c r="U14" s="63">
        <f t="shared" si="7"/>
        <v>0</v>
      </c>
      <c r="V14" s="45"/>
      <c r="W14" s="75"/>
      <c r="X14" s="63">
        <f t="shared" si="8"/>
        <v>0</v>
      </c>
      <c r="Y14" s="45"/>
      <c r="Z14" s="14"/>
      <c r="AA14" s="63">
        <f t="shared" si="9"/>
        <v>0</v>
      </c>
      <c r="AB14" s="142"/>
      <c r="AC14" s="14"/>
      <c r="AD14" s="63">
        <f t="shared" si="10"/>
        <v>0</v>
      </c>
      <c r="AE14" s="18"/>
      <c r="AF14" s="145"/>
      <c r="AG14" s="145"/>
      <c r="AH14" s="145"/>
      <c r="AI14" s="145"/>
      <c r="AJ14" s="145"/>
      <c r="AK14" s="145"/>
      <c r="AL14" s="57"/>
    </row>
    <row r="15" spans="1:37" s="57" customFormat="1" ht="12.75">
      <c r="A15" s="43" t="s">
        <v>41</v>
      </c>
      <c r="B15" s="120" t="s">
        <v>29</v>
      </c>
      <c r="C15" s="67">
        <f t="shared" si="11"/>
        <v>39</v>
      </c>
      <c r="D15" s="109">
        <f t="shared" si="1"/>
        <v>5245</v>
      </c>
      <c r="E15" s="43">
        <v>1111</v>
      </c>
      <c r="F15" s="63">
        <f t="shared" si="2"/>
        <v>185.16666666666666</v>
      </c>
      <c r="G15" s="45">
        <v>7</v>
      </c>
      <c r="H15" s="43">
        <v>924</v>
      </c>
      <c r="I15" s="63">
        <f t="shared" si="3"/>
        <v>154</v>
      </c>
      <c r="J15" s="45">
        <v>6</v>
      </c>
      <c r="K15" s="42">
        <v>1042</v>
      </c>
      <c r="L15" s="63">
        <f t="shared" si="4"/>
        <v>173.66666666666666</v>
      </c>
      <c r="M15" s="45">
        <v>7</v>
      </c>
      <c r="N15" s="79">
        <v>1086</v>
      </c>
      <c r="O15" s="63">
        <f t="shared" si="5"/>
        <v>181</v>
      </c>
      <c r="P15" s="45">
        <v>10</v>
      </c>
      <c r="Q15" s="79">
        <v>1082</v>
      </c>
      <c r="R15" s="63">
        <f t="shared" si="6"/>
        <v>180.33333333333334</v>
      </c>
      <c r="S15" s="45">
        <v>9</v>
      </c>
      <c r="T15" s="43"/>
      <c r="U15" s="63">
        <f t="shared" si="7"/>
        <v>0</v>
      </c>
      <c r="V15" s="45"/>
      <c r="W15" s="75"/>
      <c r="X15" s="63">
        <f t="shared" si="8"/>
        <v>0</v>
      </c>
      <c r="Y15" s="45"/>
      <c r="Z15" s="43"/>
      <c r="AA15" s="63">
        <f t="shared" si="9"/>
        <v>0</v>
      </c>
      <c r="AB15" s="141"/>
      <c r="AC15" s="43"/>
      <c r="AD15" s="63">
        <f t="shared" si="10"/>
        <v>0</v>
      </c>
      <c r="AE15" s="45"/>
      <c r="AF15" s="145"/>
      <c r="AG15" s="145"/>
      <c r="AH15" s="145"/>
      <c r="AI15" s="145"/>
      <c r="AJ15" s="145"/>
      <c r="AK15" s="145"/>
    </row>
    <row r="16" spans="1:37" s="57" customFormat="1" ht="12.75">
      <c r="A16" s="43" t="s">
        <v>42</v>
      </c>
      <c r="B16" s="120" t="s">
        <v>26</v>
      </c>
      <c r="C16" s="67">
        <f t="shared" si="11"/>
        <v>32</v>
      </c>
      <c r="D16" s="109">
        <f t="shared" si="1"/>
        <v>4804</v>
      </c>
      <c r="E16" s="43">
        <v>830</v>
      </c>
      <c r="F16" s="63">
        <f t="shared" si="2"/>
        <v>138.33333333333334</v>
      </c>
      <c r="G16" s="45">
        <v>2</v>
      </c>
      <c r="H16" s="65">
        <v>834</v>
      </c>
      <c r="I16" s="63">
        <f t="shared" si="3"/>
        <v>139</v>
      </c>
      <c r="J16" s="59">
        <v>5</v>
      </c>
      <c r="K16" s="42">
        <v>852</v>
      </c>
      <c r="L16" s="63">
        <f t="shared" si="4"/>
        <v>142</v>
      </c>
      <c r="M16" s="45">
        <v>3</v>
      </c>
      <c r="N16" s="79">
        <v>771</v>
      </c>
      <c r="O16" s="63">
        <f t="shared" si="5"/>
        <v>128.5</v>
      </c>
      <c r="P16" s="45">
        <v>5</v>
      </c>
      <c r="Q16" s="79">
        <v>728</v>
      </c>
      <c r="R16" s="63">
        <f t="shared" si="6"/>
        <v>121.33333333333333</v>
      </c>
      <c r="S16" s="45">
        <v>7</v>
      </c>
      <c r="T16" s="43"/>
      <c r="U16" s="63">
        <f t="shared" si="7"/>
        <v>0</v>
      </c>
      <c r="V16" s="45"/>
      <c r="W16" s="75">
        <v>789</v>
      </c>
      <c r="X16" s="63">
        <f t="shared" si="8"/>
        <v>131.5</v>
      </c>
      <c r="Y16" s="45">
        <v>10</v>
      </c>
      <c r="Z16" s="43"/>
      <c r="AA16" s="63">
        <f t="shared" si="9"/>
        <v>0</v>
      </c>
      <c r="AB16" s="141"/>
      <c r="AC16" s="43"/>
      <c r="AD16" s="63">
        <f t="shared" si="10"/>
        <v>0</v>
      </c>
      <c r="AE16" s="45"/>
      <c r="AF16" s="145"/>
      <c r="AG16" s="145"/>
      <c r="AH16" s="145"/>
      <c r="AI16" s="145"/>
      <c r="AJ16" s="145"/>
      <c r="AK16" s="145"/>
    </row>
    <row r="17" spans="1:37" s="57" customFormat="1" ht="12.75">
      <c r="A17" s="43" t="s">
        <v>43</v>
      </c>
      <c r="B17" s="120" t="s">
        <v>32</v>
      </c>
      <c r="C17" s="67">
        <f t="shared" si="11"/>
        <v>30</v>
      </c>
      <c r="D17" s="109">
        <f t="shared" si="1"/>
        <v>4224</v>
      </c>
      <c r="E17" s="43">
        <v>1062</v>
      </c>
      <c r="F17" s="63">
        <f t="shared" si="2"/>
        <v>177</v>
      </c>
      <c r="G17" s="45">
        <v>6</v>
      </c>
      <c r="H17" s="65">
        <v>1082</v>
      </c>
      <c r="I17" s="63">
        <f t="shared" si="3"/>
        <v>180.33333333333334</v>
      </c>
      <c r="J17" s="45">
        <v>8</v>
      </c>
      <c r="K17" s="42">
        <v>1084</v>
      </c>
      <c r="L17" s="63">
        <f t="shared" si="4"/>
        <v>180.66666666666666</v>
      </c>
      <c r="M17" s="45">
        <v>8</v>
      </c>
      <c r="N17" s="79">
        <v>996</v>
      </c>
      <c r="O17" s="63">
        <f t="shared" si="5"/>
        <v>166</v>
      </c>
      <c r="P17" s="45">
        <v>8</v>
      </c>
      <c r="Q17" s="79"/>
      <c r="R17" s="63">
        <f t="shared" si="6"/>
        <v>0</v>
      </c>
      <c r="S17" s="45"/>
      <c r="T17" s="43"/>
      <c r="U17" s="63">
        <f t="shared" si="7"/>
        <v>0</v>
      </c>
      <c r="V17" s="45"/>
      <c r="W17" s="75"/>
      <c r="X17" s="63">
        <f t="shared" si="8"/>
        <v>0</v>
      </c>
      <c r="Y17" s="45"/>
      <c r="Z17" s="43"/>
      <c r="AA17" s="63">
        <f t="shared" si="9"/>
        <v>0</v>
      </c>
      <c r="AB17" s="141"/>
      <c r="AC17" s="43"/>
      <c r="AD17" s="63">
        <f t="shared" si="10"/>
        <v>0</v>
      </c>
      <c r="AE17" s="45"/>
      <c r="AF17" s="145"/>
      <c r="AG17" s="145"/>
      <c r="AH17" s="145"/>
      <c r="AI17" s="145"/>
      <c r="AJ17" s="145"/>
      <c r="AK17" s="145"/>
    </row>
    <row r="18" spans="1:38" ht="12.75">
      <c r="A18" s="43" t="s">
        <v>44</v>
      </c>
      <c r="B18" s="120" t="s">
        <v>131</v>
      </c>
      <c r="C18" s="67">
        <f t="shared" si="11"/>
        <v>18</v>
      </c>
      <c r="D18" s="109">
        <f t="shared" si="1"/>
        <v>2752</v>
      </c>
      <c r="E18" s="43"/>
      <c r="F18" s="63">
        <f t="shared" si="2"/>
        <v>0</v>
      </c>
      <c r="G18" s="45"/>
      <c r="H18" s="43"/>
      <c r="I18" s="63"/>
      <c r="J18" s="45"/>
      <c r="K18" s="42">
        <v>912</v>
      </c>
      <c r="L18" s="63">
        <f t="shared" si="4"/>
        <v>152</v>
      </c>
      <c r="M18" s="45">
        <v>4</v>
      </c>
      <c r="N18" s="79">
        <v>895</v>
      </c>
      <c r="O18" s="63">
        <f t="shared" si="5"/>
        <v>149.16666666666666</v>
      </c>
      <c r="P18" s="45">
        <v>6</v>
      </c>
      <c r="Q18" s="79">
        <v>945</v>
      </c>
      <c r="R18" s="63">
        <f t="shared" si="6"/>
        <v>157.5</v>
      </c>
      <c r="S18" s="45">
        <v>8</v>
      </c>
      <c r="T18" s="14"/>
      <c r="U18" s="63">
        <f t="shared" si="7"/>
        <v>0</v>
      </c>
      <c r="V18" s="18"/>
      <c r="W18" s="75"/>
      <c r="X18" s="63">
        <f t="shared" si="8"/>
        <v>0</v>
      </c>
      <c r="Y18" s="45"/>
      <c r="Z18" s="14"/>
      <c r="AA18" s="63">
        <f t="shared" si="9"/>
        <v>0</v>
      </c>
      <c r="AB18" s="142"/>
      <c r="AC18" s="14"/>
      <c r="AD18" s="63">
        <f t="shared" si="10"/>
        <v>0</v>
      </c>
      <c r="AE18" s="18"/>
      <c r="AF18" s="145"/>
      <c r="AG18" s="145"/>
      <c r="AH18" s="145"/>
      <c r="AI18" s="145"/>
      <c r="AJ18" s="145"/>
      <c r="AK18" s="145"/>
      <c r="AL18" s="57"/>
    </row>
    <row r="19" spans="1:38" ht="12.75">
      <c r="A19" s="43" t="s">
        <v>45</v>
      </c>
      <c r="B19" s="120" t="s">
        <v>117</v>
      </c>
      <c r="C19" s="67">
        <f t="shared" si="11"/>
        <v>15</v>
      </c>
      <c r="D19" s="109">
        <f t="shared" si="1"/>
        <v>2937</v>
      </c>
      <c r="E19" s="43">
        <v>974</v>
      </c>
      <c r="F19" s="63">
        <f t="shared" si="2"/>
        <v>162.33333333333334</v>
      </c>
      <c r="G19" s="45">
        <v>3</v>
      </c>
      <c r="H19" s="65">
        <v>1021</v>
      </c>
      <c r="I19" s="63">
        <f>H19/6</f>
        <v>170.16666666666666</v>
      </c>
      <c r="J19" s="45">
        <v>7</v>
      </c>
      <c r="K19" s="42">
        <v>942</v>
      </c>
      <c r="L19" s="63">
        <f t="shared" si="4"/>
        <v>157</v>
      </c>
      <c r="M19" s="45">
        <v>5</v>
      </c>
      <c r="N19" s="42"/>
      <c r="O19" s="63">
        <f t="shared" si="5"/>
        <v>0</v>
      </c>
      <c r="P19" s="45"/>
      <c r="Q19" s="79"/>
      <c r="R19" s="63">
        <f t="shared" si="6"/>
        <v>0</v>
      </c>
      <c r="S19" s="45"/>
      <c r="T19" s="14"/>
      <c r="U19" s="63">
        <f t="shared" si="7"/>
        <v>0</v>
      </c>
      <c r="V19" s="18"/>
      <c r="W19" s="75"/>
      <c r="X19" s="63">
        <f t="shared" si="8"/>
        <v>0</v>
      </c>
      <c r="Y19" s="45"/>
      <c r="Z19" s="14"/>
      <c r="AA19" s="63">
        <f t="shared" si="9"/>
        <v>0</v>
      </c>
      <c r="AB19" s="142"/>
      <c r="AC19" s="14"/>
      <c r="AD19" s="63">
        <f t="shared" si="10"/>
        <v>0</v>
      </c>
      <c r="AE19" s="18"/>
      <c r="AF19" s="145"/>
      <c r="AG19" s="145"/>
      <c r="AH19" s="145"/>
      <c r="AI19" s="145"/>
      <c r="AJ19" s="145"/>
      <c r="AK19" s="145"/>
      <c r="AL19" s="57"/>
    </row>
    <row r="20" spans="1:38" ht="12.75">
      <c r="A20" s="43" t="s">
        <v>46</v>
      </c>
      <c r="B20" s="120" t="s">
        <v>31</v>
      </c>
      <c r="C20" s="67">
        <f t="shared" si="11"/>
        <v>8</v>
      </c>
      <c r="D20" s="109">
        <f t="shared" si="1"/>
        <v>1135</v>
      </c>
      <c r="E20" s="43">
        <v>1135</v>
      </c>
      <c r="F20" s="63">
        <f t="shared" si="2"/>
        <v>189.16666666666666</v>
      </c>
      <c r="G20" s="45">
        <v>8</v>
      </c>
      <c r="H20" s="43"/>
      <c r="I20" s="63">
        <f>H20/6</f>
        <v>0</v>
      </c>
      <c r="J20" s="59"/>
      <c r="K20" s="43"/>
      <c r="L20" s="63">
        <f t="shared" si="4"/>
        <v>0</v>
      </c>
      <c r="M20" s="45"/>
      <c r="N20" s="43"/>
      <c r="O20" s="63">
        <f t="shared" si="5"/>
        <v>0</v>
      </c>
      <c r="P20" s="45"/>
      <c r="Q20" s="79"/>
      <c r="R20" s="63">
        <f t="shared" si="6"/>
        <v>0</v>
      </c>
      <c r="S20" s="45"/>
      <c r="T20" s="14"/>
      <c r="U20" s="63">
        <f t="shared" si="7"/>
        <v>0</v>
      </c>
      <c r="V20" s="14"/>
      <c r="W20" s="75"/>
      <c r="X20" s="63">
        <f t="shared" si="8"/>
        <v>0</v>
      </c>
      <c r="Y20" s="45"/>
      <c r="Z20" s="14"/>
      <c r="AA20" s="63">
        <f t="shared" si="9"/>
        <v>0</v>
      </c>
      <c r="AB20" s="142"/>
      <c r="AC20" s="14"/>
      <c r="AD20" s="63">
        <f t="shared" si="10"/>
        <v>0</v>
      </c>
      <c r="AE20" s="18"/>
      <c r="AF20" s="145"/>
      <c r="AG20" s="145"/>
      <c r="AH20" s="145"/>
      <c r="AI20" s="145"/>
      <c r="AJ20" s="145"/>
      <c r="AK20" s="145"/>
      <c r="AL20" s="57"/>
    </row>
    <row r="21" spans="1:38" ht="12.75">
      <c r="A21" s="43" t="s">
        <v>47</v>
      </c>
      <c r="B21" s="120" t="s">
        <v>133</v>
      </c>
      <c r="C21" s="67">
        <f>G21+J21+M21+G28+P21+S21+V21+Y21</f>
        <v>6</v>
      </c>
      <c r="D21" s="109">
        <f t="shared" si="1"/>
        <v>1029</v>
      </c>
      <c r="E21" s="65"/>
      <c r="F21" s="63">
        <f t="shared" si="2"/>
        <v>0</v>
      </c>
      <c r="G21" s="45"/>
      <c r="H21" s="43"/>
      <c r="I21" s="63"/>
      <c r="J21" s="45"/>
      <c r="K21" s="64">
        <v>1029</v>
      </c>
      <c r="L21" s="63">
        <f t="shared" si="4"/>
        <v>171.5</v>
      </c>
      <c r="M21" s="45">
        <v>6</v>
      </c>
      <c r="N21" s="64"/>
      <c r="O21" s="63">
        <f t="shared" si="5"/>
        <v>0</v>
      </c>
      <c r="P21" s="45"/>
      <c r="Q21" s="79"/>
      <c r="R21" s="63">
        <f t="shared" si="6"/>
        <v>0</v>
      </c>
      <c r="S21" s="45"/>
      <c r="T21" s="14"/>
      <c r="U21" s="63">
        <f t="shared" si="7"/>
        <v>0</v>
      </c>
      <c r="V21" s="18"/>
      <c r="W21" s="75"/>
      <c r="X21" s="63">
        <f t="shared" si="8"/>
        <v>0</v>
      </c>
      <c r="Y21" s="45"/>
      <c r="Z21" s="14"/>
      <c r="AA21" s="63">
        <f t="shared" si="9"/>
        <v>0</v>
      </c>
      <c r="AB21" s="142"/>
      <c r="AC21" s="14"/>
      <c r="AD21" s="63">
        <f t="shared" si="10"/>
        <v>0</v>
      </c>
      <c r="AE21" s="18"/>
      <c r="AF21" s="145"/>
      <c r="AG21" s="145"/>
      <c r="AH21" s="145"/>
      <c r="AI21" s="145"/>
      <c r="AJ21" s="145"/>
      <c r="AK21" s="145"/>
      <c r="AL21" s="57"/>
    </row>
    <row r="22" spans="1:38" ht="12.75">
      <c r="A22" s="43" t="s">
        <v>48</v>
      </c>
      <c r="B22" s="120" t="s">
        <v>109</v>
      </c>
      <c r="C22" s="67">
        <f>G22+J22+M22+P22+S22+V22+Y22</f>
        <v>5</v>
      </c>
      <c r="D22" s="109">
        <f t="shared" si="1"/>
        <v>1059</v>
      </c>
      <c r="E22" s="43">
        <v>1059</v>
      </c>
      <c r="F22" s="63">
        <f t="shared" si="2"/>
        <v>176.5</v>
      </c>
      <c r="G22" s="45">
        <v>5</v>
      </c>
      <c r="H22" s="43"/>
      <c r="I22" s="63">
        <f>H22/6</f>
        <v>0</v>
      </c>
      <c r="J22" s="59"/>
      <c r="K22" s="43"/>
      <c r="L22" s="63">
        <f t="shared" si="4"/>
        <v>0</v>
      </c>
      <c r="M22" s="45"/>
      <c r="N22" s="43"/>
      <c r="O22" s="63">
        <f t="shared" si="5"/>
        <v>0</v>
      </c>
      <c r="P22" s="45"/>
      <c r="Q22" s="79"/>
      <c r="R22" s="63">
        <f t="shared" si="6"/>
        <v>0</v>
      </c>
      <c r="S22" s="45"/>
      <c r="T22" s="14"/>
      <c r="U22" s="63">
        <f t="shared" si="7"/>
        <v>0</v>
      </c>
      <c r="V22" s="18"/>
      <c r="W22" s="75"/>
      <c r="X22" s="63">
        <f t="shared" si="8"/>
        <v>0</v>
      </c>
      <c r="Y22" s="45"/>
      <c r="Z22" s="14"/>
      <c r="AA22" s="63">
        <f t="shared" si="9"/>
        <v>0</v>
      </c>
      <c r="AB22" s="142"/>
      <c r="AC22" s="14"/>
      <c r="AD22" s="63">
        <f t="shared" si="10"/>
        <v>0</v>
      </c>
      <c r="AE22" s="18"/>
      <c r="AF22" s="145"/>
      <c r="AG22" s="145"/>
      <c r="AH22" s="145"/>
      <c r="AI22" s="145"/>
      <c r="AJ22" s="145"/>
      <c r="AK22" s="145"/>
      <c r="AL22" s="57"/>
    </row>
    <row r="23" spans="1:38" ht="12.75">
      <c r="A23" s="43" t="s">
        <v>49</v>
      </c>
      <c r="B23" s="120" t="s">
        <v>76</v>
      </c>
      <c r="C23" s="67">
        <f>G23+J23+M23+P23+S23+V23+Y23</f>
        <v>4</v>
      </c>
      <c r="D23" s="109">
        <f t="shared" si="1"/>
        <v>976</v>
      </c>
      <c r="E23" s="43">
        <v>976</v>
      </c>
      <c r="F23" s="63">
        <f t="shared" si="2"/>
        <v>162.66666666666666</v>
      </c>
      <c r="G23" s="45">
        <v>4</v>
      </c>
      <c r="H23" s="43"/>
      <c r="I23" s="63">
        <f>H23/6</f>
        <v>0</v>
      </c>
      <c r="J23" s="45"/>
      <c r="K23" s="43"/>
      <c r="L23" s="63">
        <f t="shared" si="4"/>
        <v>0</v>
      </c>
      <c r="M23" s="45"/>
      <c r="N23" s="108"/>
      <c r="O23" s="63">
        <f t="shared" si="5"/>
        <v>0</v>
      </c>
      <c r="P23" s="45"/>
      <c r="Q23" s="79"/>
      <c r="R23" s="63">
        <f t="shared" si="6"/>
        <v>0</v>
      </c>
      <c r="S23" s="45"/>
      <c r="T23" s="14"/>
      <c r="U23" s="63">
        <f t="shared" si="7"/>
        <v>0</v>
      </c>
      <c r="V23" s="18"/>
      <c r="W23" s="75"/>
      <c r="X23" s="63">
        <f t="shared" si="8"/>
        <v>0</v>
      </c>
      <c r="Y23" s="45"/>
      <c r="Z23" s="14"/>
      <c r="AA23" s="63">
        <f t="shared" si="9"/>
        <v>0</v>
      </c>
      <c r="AB23" s="142"/>
      <c r="AC23" s="14"/>
      <c r="AD23" s="63">
        <f t="shared" si="10"/>
        <v>0</v>
      </c>
      <c r="AE23" s="18"/>
      <c r="AF23" s="145"/>
      <c r="AG23" s="145"/>
      <c r="AH23" s="145"/>
      <c r="AI23" s="145"/>
      <c r="AJ23" s="145"/>
      <c r="AK23" s="145"/>
      <c r="AL23" s="57"/>
    </row>
    <row r="24" spans="1:38" ht="12.75">
      <c r="A24" s="14"/>
      <c r="B24" s="46"/>
      <c r="C24" s="67"/>
      <c r="D24" s="67"/>
      <c r="E24" s="43"/>
      <c r="F24" s="63"/>
      <c r="G24" s="45"/>
      <c r="H24" s="43"/>
      <c r="I24" s="63"/>
      <c r="J24" s="45"/>
      <c r="K24" s="42"/>
      <c r="L24" s="63"/>
      <c r="M24" s="45"/>
      <c r="N24" s="42"/>
      <c r="O24" s="63"/>
      <c r="P24" s="45"/>
      <c r="Q24" s="79"/>
      <c r="R24" s="63"/>
      <c r="S24" s="45"/>
      <c r="T24" s="14"/>
      <c r="U24" s="63">
        <f t="shared" si="7"/>
        <v>0</v>
      </c>
      <c r="V24" s="18"/>
      <c r="W24" s="75"/>
      <c r="X24" s="63">
        <f t="shared" si="8"/>
        <v>0</v>
      </c>
      <c r="Y24" s="45"/>
      <c r="Z24" s="14"/>
      <c r="AA24" s="63">
        <f t="shared" si="9"/>
        <v>0</v>
      </c>
      <c r="AB24" s="142"/>
      <c r="AC24" s="14"/>
      <c r="AD24" s="63">
        <f t="shared" si="10"/>
        <v>0</v>
      </c>
      <c r="AE24" s="18"/>
      <c r="AF24" s="145"/>
      <c r="AG24" s="145"/>
      <c r="AH24" s="145"/>
      <c r="AI24" s="145"/>
      <c r="AJ24" s="145"/>
      <c r="AK24" s="145"/>
      <c r="AL24" s="57"/>
    </row>
    <row r="25" spans="1:38" ht="12.75">
      <c r="A25" s="14"/>
      <c r="B25" s="46"/>
      <c r="C25" s="67"/>
      <c r="D25" s="67"/>
      <c r="E25" s="43"/>
      <c r="F25" s="63"/>
      <c r="G25" s="45"/>
      <c r="H25" s="65"/>
      <c r="I25" s="63"/>
      <c r="J25" s="59"/>
      <c r="K25" s="42"/>
      <c r="L25" s="63"/>
      <c r="M25" s="45"/>
      <c r="N25" s="79"/>
      <c r="O25" s="63"/>
      <c r="P25" s="45"/>
      <c r="Q25" s="79"/>
      <c r="R25" s="63"/>
      <c r="S25" s="18"/>
      <c r="T25" s="14"/>
      <c r="U25" s="63">
        <f t="shared" si="7"/>
        <v>0</v>
      </c>
      <c r="V25" s="18"/>
      <c r="W25" s="75"/>
      <c r="X25" s="63">
        <f t="shared" si="8"/>
        <v>0</v>
      </c>
      <c r="Y25" s="45"/>
      <c r="Z25" s="14"/>
      <c r="AA25" s="63">
        <f t="shared" si="9"/>
        <v>0</v>
      </c>
      <c r="AB25" s="142"/>
      <c r="AC25" s="14"/>
      <c r="AD25" s="63">
        <f t="shared" si="10"/>
        <v>0</v>
      </c>
      <c r="AE25" s="18"/>
      <c r="AF25" s="145"/>
      <c r="AG25" s="145"/>
      <c r="AH25" s="145"/>
      <c r="AI25" s="145"/>
      <c r="AJ25" s="145"/>
      <c r="AK25" s="145"/>
      <c r="AL25" s="57"/>
    </row>
    <row r="26" spans="1:38" ht="12.75">
      <c r="A26" s="14"/>
      <c r="B26" s="78"/>
      <c r="C26" s="109"/>
      <c r="D26" s="109"/>
      <c r="E26" s="79"/>
      <c r="F26" s="110"/>
      <c r="G26" s="111"/>
      <c r="H26" s="79"/>
      <c r="I26" s="110"/>
      <c r="J26" s="111"/>
      <c r="K26" s="79"/>
      <c r="L26" s="110"/>
      <c r="M26" s="111"/>
      <c r="N26" s="79"/>
      <c r="O26" s="110"/>
      <c r="P26" s="111"/>
      <c r="Q26" s="79"/>
      <c r="R26" s="63"/>
      <c r="S26" s="21"/>
      <c r="T26" s="14"/>
      <c r="U26" s="63">
        <f t="shared" si="7"/>
        <v>0</v>
      </c>
      <c r="V26" s="14"/>
      <c r="W26" s="14"/>
      <c r="X26" s="19"/>
      <c r="Y26" s="14"/>
      <c r="Z26" s="14"/>
      <c r="AA26" s="63">
        <f t="shared" si="9"/>
        <v>0</v>
      </c>
      <c r="AB26" s="142"/>
      <c r="AC26" s="14"/>
      <c r="AD26" s="63">
        <f t="shared" si="10"/>
        <v>0</v>
      </c>
      <c r="AE26" s="18"/>
      <c r="AF26" s="145"/>
      <c r="AG26" s="145"/>
      <c r="AH26" s="145"/>
      <c r="AI26" s="145"/>
      <c r="AJ26" s="145"/>
      <c r="AK26" s="145"/>
      <c r="AL26" s="57"/>
    </row>
    <row r="27" spans="1:38" ht="12.75">
      <c r="A27" s="22"/>
      <c r="B27" s="23"/>
      <c r="C27" s="24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4"/>
      <c r="U27" s="26"/>
      <c r="V27" s="4"/>
      <c r="W27" s="4"/>
      <c r="X27" s="4"/>
      <c r="Y27" s="4"/>
      <c r="Z27" s="4"/>
      <c r="AA27" s="4"/>
      <c r="AB27" s="4"/>
      <c r="AC27" s="143"/>
      <c r="AD27" s="143"/>
      <c r="AE27" s="143"/>
      <c r="AF27" s="145"/>
      <c r="AG27" s="145"/>
      <c r="AH27" s="145"/>
      <c r="AI27" s="145"/>
      <c r="AJ27" s="145"/>
      <c r="AK27" s="145"/>
      <c r="AL27" s="57"/>
    </row>
    <row r="28" spans="1:38" ht="12.75">
      <c r="A28" s="1"/>
      <c r="B28" s="8" t="s">
        <v>10</v>
      </c>
      <c r="C28" s="16" t="s">
        <v>1</v>
      </c>
      <c r="D28" s="11"/>
      <c r="E28" s="12"/>
      <c r="F28" s="86" t="s">
        <v>27</v>
      </c>
      <c r="G28" s="13"/>
      <c r="H28" s="12"/>
      <c r="I28" s="86" t="s">
        <v>24</v>
      </c>
      <c r="J28" s="13"/>
      <c r="K28" s="12"/>
      <c r="L28" s="86" t="s">
        <v>132</v>
      </c>
      <c r="M28" s="13"/>
      <c r="N28" s="12"/>
      <c r="O28" s="86" t="s">
        <v>136</v>
      </c>
      <c r="P28" s="13"/>
      <c r="Q28" s="12"/>
      <c r="R28" s="86" t="s">
        <v>139</v>
      </c>
      <c r="S28" s="13"/>
      <c r="T28" s="12"/>
      <c r="U28" s="86" t="s">
        <v>142</v>
      </c>
      <c r="V28" s="13"/>
      <c r="W28" s="12"/>
      <c r="X28" s="86" t="s">
        <v>144</v>
      </c>
      <c r="Y28" s="13"/>
      <c r="Z28" s="12"/>
      <c r="AA28" s="86" t="s">
        <v>147</v>
      </c>
      <c r="AB28" s="139"/>
      <c r="AC28" s="20"/>
      <c r="AD28" s="146" t="s">
        <v>150</v>
      </c>
      <c r="AE28" s="20"/>
      <c r="AF28" s="145"/>
      <c r="AG28" s="145"/>
      <c r="AH28" s="145"/>
      <c r="AI28" s="145"/>
      <c r="AJ28" s="145"/>
      <c r="AK28" s="145"/>
      <c r="AL28" s="57"/>
    </row>
    <row r="29" spans="1:38" ht="12.75">
      <c r="A29" s="14" t="s">
        <v>3</v>
      </c>
      <c r="B29" s="15" t="s">
        <v>4</v>
      </c>
      <c r="C29" s="16" t="s">
        <v>129</v>
      </c>
      <c r="D29" s="16"/>
      <c r="E29" s="14" t="s">
        <v>6</v>
      </c>
      <c r="F29" s="14" t="s">
        <v>7</v>
      </c>
      <c r="G29" s="14" t="s">
        <v>5</v>
      </c>
      <c r="H29" s="14" t="s">
        <v>6</v>
      </c>
      <c r="I29" s="14" t="s">
        <v>7</v>
      </c>
      <c r="J29" s="14" t="s">
        <v>5</v>
      </c>
      <c r="K29" s="14" t="s">
        <v>6</v>
      </c>
      <c r="L29" s="14" t="s">
        <v>7</v>
      </c>
      <c r="M29" s="14" t="s">
        <v>5</v>
      </c>
      <c r="N29" s="14" t="s">
        <v>6</v>
      </c>
      <c r="O29" s="14" t="s">
        <v>7</v>
      </c>
      <c r="P29" s="14" t="s">
        <v>5</v>
      </c>
      <c r="Q29" s="14" t="s">
        <v>6</v>
      </c>
      <c r="R29" s="14" t="s">
        <v>7</v>
      </c>
      <c r="S29" s="14" t="s">
        <v>5</v>
      </c>
      <c r="T29" s="14" t="s">
        <v>6</v>
      </c>
      <c r="U29" s="14" t="s">
        <v>7</v>
      </c>
      <c r="V29" s="14" t="s">
        <v>5</v>
      </c>
      <c r="W29" s="14" t="s">
        <v>6</v>
      </c>
      <c r="X29" s="14" t="s">
        <v>7</v>
      </c>
      <c r="Y29" s="14" t="s">
        <v>5</v>
      </c>
      <c r="Z29" s="14" t="s">
        <v>6</v>
      </c>
      <c r="AA29" s="14" t="s">
        <v>7</v>
      </c>
      <c r="AB29" s="140" t="s">
        <v>5</v>
      </c>
      <c r="AC29" s="14" t="s">
        <v>6</v>
      </c>
      <c r="AD29" s="14" t="s">
        <v>7</v>
      </c>
      <c r="AE29" s="14" t="s">
        <v>5</v>
      </c>
      <c r="AF29" s="145"/>
      <c r="AG29" s="145"/>
      <c r="AH29" s="145"/>
      <c r="AI29" s="145"/>
      <c r="AJ29" s="145"/>
      <c r="AK29" s="145"/>
      <c r="AL29" s="57"/>
    </row>
    <row r="30" spans="1:37" s="57" customFormat="1" ht="12.75">
      <c r="A30" s="154" t="s">
        <v>33</v>
      </c>
      <c r="B30" s="150" t="s">
        <v>17</v>
      </c>
      <c r="C30" s="151">
        <f>17+J30+M30+P30+S30+V30+Y30+AB30+AE30</f>
        <v>165</v>
      </c>
      <c r="D30" s="67">
        <f>E30+H30+K30+N30+Q30+T30+W30+Z30</f>
        <v>9245</v>
      </c>
      <c r="E30" s="43">
        <v>1160</v>
      </c>
      <c r="F30" s="63">
        <f aca="true" t="shared" si="12" ref="F30:F40">E30/6</f>
        <v>193.33333333333334</v>
      </c>
      <c r="G30" s="45">
        <v>17</v>
      </c>
      <c r="H30" s="64">
        <v>1237</v>
      </c>
      <c r="I30" s="63">
        <f aca="true" t="shared" si="13" ref="I30:I38">H30/6</f>
        <v>206.16666666666666</v>
      </c>
      <c r="J30" s="45">
        <v>20</v>
      </c>
      <c r="K30" s="42">
        <v>1105</v>
      </c>
      <c r="L30" s="63">
        <f aca="true" t="shared" si="14" ref="L30:L38">K30/6</f>
        <v>184.16666666666666</v>
      </c>
      <c r="M30" s="45">
        <v>17</v>
      </c>
      <c r="N30" s="42">
        <v>1145</v>
      </c>
      <c r="O30" s="63">
        <f aca="true" t="shared" si="15" ref="O30:O38">N30/6</f>
        <v>190.83333333333334</v>
      </c>
      <c r="P30" s="45">
        <v>20</v>
      </c>
      <c r="Q30" s="42">
        <v>1191</v>
      </c>
      <c r="R30" s="63">
        <f aca="true" t="shared" si="16" ref="R30:R40">Q30/6</f>
        <v>198.5</v>
      </c>
      <c r="S30" s="45">
        <v>20</v>
      </c>
      <c r="T30" s="75">
        <v>1131</v>
      </c>
      <c r="U30" s="63">
        <f aca="true" t="shared" si="17" ref="U30:U40">T30/6</f>
        <v>188.5</v>
      </c>
      <c r="V30" s="45">
        <v>17</v>
      </c>
      <c r="W30" s="75">
        <v>1225</v>
      </c>
      <c r="X30" s="63">
        <f aca="true" t="shared" si="18" ref="X30:X40">W30/6</f>
        <v>204.16666666666666</v>
      </c>
      <c r="Y30" s="45">
        <v>20</v>
      </c>
      <c r="Z30" s="75">
        <v>1051</v>
      </c>
      <c r="AA30" s="63">
        <f aca="true" t="shared" si="19" ref="AA30:AA40">Z30/6</f>
        <v>175.16666666666666</v>
      </c>
      <c r="AB30" s="141">
        <v>17</v>
      </c>
      <c r="AC30" s="75">
        <v>1111</v>
      </c>
      <c r="AD30" s="63">
        <f aca="true" t="shared" si="20" ref="AD30:AD40">AC30/6</f>
        <v>185.16666666666666</v>
      </c>
      <c r="AE30" s="45">
        <v>17</v>
      </c>
      <c r="AF30" s="145"/>
      <c r="AG30" s="145"/>
      <c r="AH30" s="145"/>
      <c r="AI30" s="145"/>
      <c r="AJ30" s="145"/>
      <c r="AK30" s="145"/>
    </row>
    <row r="31" spans="1:37" s="57" customFormat="1" ht="12.75">
      <c r="A31" s="154" t="s">
        <v>34</v>
      </c>
      <c r="B31" s="150" t="s">
        <v>75</v>
      </c>
      <c r="C31" s="151">
        <f>20+J31+M31+P31+S31+V31+Y31+AB31+AE31</f>
        <v>142</v>
      </c>
      <c r="D31" s="67">
        <f aca="true" t="shared" si="21" ref="D31:D38">E31+H31+K31+N31+Q31+T31+W31+Z31</f>
        <v>8649</v>
      </c>
      <c r="E31" s="43">
        <v>1169</v>
      </c>
      <c r="F31" s="63">
        <f t="shared" si="12"/>
        <v>194.83333333333334</v>
      </c>
      <c r="G31" s="45">
        <v>20</v>
      </c>
      <c r="H31" s="43">
        <v>1091</v>
      </c>
      <c r="I31" s="63">
        <f t="shared" si="13"/>
        <v>181.83333333333334</v>
      </c>
      <c r="J31" s="45">
        <v>13</v>
      </c>
      <c r="K31" s="42">
        <v>1220</v>
      </c>
      <c r="L31" s="63">
        <f t="shared" si="14"/>
        <v>203.33333333333334</v>
      </c>
      <c r="M31" s="45">
        <v>20</v>
      </c>
      <c r="N31" s="42">
        <v>1126</v>
      </c>
      <c r="O31" s="63">
        <f t="shared" si="15"/>
        <v>187.66666666666666</v>
      </c>
      <c r="P31" s="45">
        <v>17</v>
      </c>
      <c r="Q31" s="79">
        <v>1074</v>
      </c>
      <c r="R31" s="63">
        <f t="shared" si="16"/>
        <v>179</v>
      </c>
      <c r="S31" s="45">
        <v>15</v>
      </c>
      <c r="T31" s="75">
        <v>1003</v>
      </c>
      <c r="U31" s="63">
        <f t="shared" si="17"/>
        <v>167.16666666666666</v>
      </c>
      <c r="V31" s="45">
        <v>13</v>
      </c>
      <c r="W31" s="75">
        <v>1036</v>
      </c>
      <c r="X31" s="63">
        <f t="shared" si="18"/>
        <v>172.66666666666666</v>
      </c>
      <c r="Y31" s="45">
        <v>13</v>
      </c>
      <c r="Z31" s="75">
        <v>930</v>
      </c>
      <c r="AA31" s="63">
        <f t="shared" si="19"/>
        <v>155</v>
      </c>
      <c r="AB31" s="141">
        <v>11</v>
      </c>
      <c r="AC31" s="75">
        <v>1151</v>
      </c>
      <c r="AD31" s="63">
        <f t="shared" si="20"/>
        <v>191.83333333333334</v>
      </c>
      <c r="AE31" s="45">
        <v>20</v>
      </c>
      <c r="AF31" s="145"/>
      <c r="AG31" s="145"/>
      <c r="AH31" s="145"/>
      <c r="AI31" s="145"/>
      <c r="AJ31" s="145"/>
      <c r="AK31" s="145"/>
    </row>
    <row r="32" spans="1:37" s="57" customFormat="1" ht="12.75">
      <c r="A32" s="154" t="s">
        <v>35</v>
      </c>
      <c r="B32" s="150" t="s">
        <v>72</v>
      </c>
      <c r="C32" s="151">
        <f>13+J32+M32+P32+S32+V32+Y32+AB32+AE32</f>
        <v>124</v>
      </c>
      <c r="D32" s="67">
        <f t="shared" si="21"/>
        <v>8445</v>
      </c>
      <c r="E32" s="43">
        <v>1084</v>
      </c>
      <c r="F32" s="63">
        <f t="shared" si="12"/>
        <v>180.66666666666666</v>
      </c>
      <c r="G32" s="45">
        <v>13</v>
      </c>
      <c r="H32" s="42">
        <v>1075</v>
      </c>
      <c r="I32" s="63">
        <f t="shared" si="13"/>
        <v>179.16666666666666</v>
      </c>
      <c r="J32" s="45">
        <v>11</v>
      </c>
      <c r="K32" s="79">
        <v>1004</v>
      </c>
      <c r="L32" s="63">
        <f t="shared" si="14"/>
        <v>167.33333333333334</v>
      </c>
      <c r="M32" s="45">
        <v>11</v>
      </c>
      <c r="N32" s="79">
        <v>1003</v>
      </c>
      <c r="O32" s="63">
        <f t="shared" si="15"/>
        <v>167.16666666666666</v>
      </c>
      <c r="P32" s="45">
        <v>12</v>
      </c>
      <c r="Q32" s="79">
        <v>1084</v>
      </c>
      <c r="R32" s="63">
        <f t="shared" si="16"/>
        <v>180.66666666666666</v>
      </c>
      <c r="S32" s="45">
        <v>17</v>
      </c>
      <c r="T32" s="75">
        <v>1065</v>
      </c>
      <c r="U32" s="63">
        <f t="shared" si="17"/>
        <v>177.5</v>
      </c>
      <c r="V32" s="45">
        <v>15</v>
      </c>
      <c r="W32" s="75">
        <v>1081</v>
      </c>
      <c r="X32" s="63">
        <f t="shared" si="18"/>
        <v>180.16666666666666</v>
      </c>
      <c r="Y32" s="45">
        <v>17</v>
      </c>
      <c r="Z32" s="75">
        <v>1049</v>
      </c>
      <c r="AA32" s="63">
        <f t="shared" si="19"/>
        <v>174.83333333333334</v>
      </c>
      <c r="AB32" s="141">
        <v>15</v>
      </c>
      <c r="AC32" s="135">
        <v>1026</v>
      </c>
      <c r="AD32" s="63">
        <f t="shared" si="20"/>
        <v>171</v>
      </c>
      <c r="AE32" s="45">
        <v>13</v>
      </c>
      <c r="AF32" s="145"/>
      <c r="AG32" s="145"/>
      <c r="AH32" s="145"/>
      <c r="AI32" s="145"/>
      <c r="AJ32" s="145"/>
      <c r="AK32" s="145"/>
    </row>
    <row r="33" spans="1:37" s="57" customFormat="1" ht="12.75">
      <c r="A33" s="43" t="s">
        <v>36</v>
      </c>
      <c r="B33" s="120" t="s">
        <v>18</v>
      </c>
      <c r="C33" s="67">
        <f>12+J33+M33+P33+S33+V33+Y33+AB33+AE33</f>
        <v>121</v>
      </c>
      <c r="D33" s="67">
        <f t="shared" si="21"/>
        <v>8327</v>
      </c>
      <c r="E33" s="43">
        <v>1044</v>
      </c>
      <c r="F33" s="63">
        <f t="shared" si="12"/>
        <v>174</v>
      </c>
      <c r="G33" s="45">
        <v>12</v>
      </c>
      <c r="H33" s="42">
        <v>1057</v>
      </c>
      <c r="I33" s="63">
        <f t="shared" si="13"/>
        <v>176.16666666666666</v>
      </c>
      <c r="J33" s="45">
        <v>9</v>
      </c>
      <c r="K33" s="42">
        <v>1015</v>
      </c>
      <c r="L33" s="63">
        <f t="shared" si="14"/>
        <v>169.16666666666666</v>
      </c>
      <c r="M33" s="43">
        <v>12</v>
      </c>
      <c r="N33" s="42">
        <v>1114</v>
      </c>
      <c r="O33" s="63">
        <f t="shared" si="15"/>
        <v>185.66666666666666</v>
      </c>
      <c r="P33" s="43">
        <v>15</v>
      </c>
      <c r="Q33" s="79">
        <v>972</v>
      </c>
      <c r="R33" s="63">
        <f t="shared" si="16"/>
        <v>162</v>
      </c>
      <c r="S33" s="45">
        <v>11</v>
      </c>
      <c r="T33" s="75">
        <v>992</v>
      </c>
      <c r="U33" s="63">
        <f t="shared" si="17"/>
        <v>165.33333333333334</v>
      </c>
      <c r="V33" s="45">
        <v>12</v>
      </c>
      <c r="W33" s="75">
        <v>1056</v>
      </c>
      <c r="X33" s="63">
        <f t="shared" si="18"/>
        <v>176</v>
      </c>
      <c r="Y33" s="45">
        <v>15</v>
      </c>
      <c r="Z33" s="75">
        <v>1077</v>
      </c>
      <c r="AA33" s="63">
        <f t="shared" si="19"/>
        <v>179.5</v>
      </c>
      <c r="AB33" s="141">
        <v>20</v>
      </c>
      <c r="AC33" s="75">
        <v>1054</v>
      </c>
      <c r="AD33" s="63">
        <f t="shared" si="20"/>
        <v>175.66666666666666</v>
      </c>
      <c r="AE33" s="45">
        <v>15</v>
      </c>
      <c r="AF33" s="145"/>
      <c r="AG33" s="145"/>
      <c r="AH33" s="145"/>
      <c r="AI33" s="145"/>
      <c r="AJ33" s="145"/>
      <c r="AK33" s="145"/>
    </row>
    <row r="34" spans="1:37" s="57" customFormat="1" ht="12.75">
      <c r="A34" s="43" t="s">
        <v>37</v>
      </c>
      <c r="B34" s="120" t="s">
        <v>71</v>
      </c>
      <c r="C34" s="67">
        <f>15+J34+M34+P34+S34+V34+Y34+AB34</f>
        <v>101</v>
      </c>
      <c r="D34" s="67">
        <f t="shared" si="21"/>
        <v>8145</v>
      </c>
      <c r="E34" s="43">
        <v>1088</v>
      </c>
      <c r="F34" s="63">
        <f t="shared" si="12"/>
        <v>181.33333333333334</v>
      </c>
      <c r="G34" s="45">
        <v>15</v>
      </c>
      <c r="H34" s="42">
        <v>1078</v>
      </c>
      <c r="I34" s="63">
        <f t="shared" si="13"/>
        <v>179.66666666666666</v>
      </c>
      <c r="J34" s="45">
        <v>12</v>
      </c>
      <c r="K34" s="59">
        <v>1018</v>
      </c>
      <c r="L34" s="63">
        <f t="shared" si="14"/>
        <v>169.66666666666666</v>
      </c>
      <c r="M34" s="45">
        <v>13</v>
      </c>
      <c r="N34" s="59">
        <v>1020</v>
      </c>
      <c r="O34" s="63">
        <f t="shared" si="15"/>
        <v>170</v>
      </c>
      <c r="P34" s="45">
        <v>13</v>
      </c>
      <c r="Q34" s="79">
        <v>1029</v>
      </c>
      <c r="R34" s="63">
        <f t="shared" si="16"/>
        <v>171.5</v>
      </c>
      <c r="S34" s="45">
        <v>13</v>
      </c>
      <c r="T34" s="75">
        <v>968</v>
      </c>
      <c r="U34" s="63">
        <f t="shared" si="17"/>
        <v>161.33333333333334</v>
      </c>
      <c r="V34" s="45">
        <v>11</v>
      </c>
      <c r="W34" s="97">
        <v>949</v>
      </c>
      <c r="X34" s="63">
        <f t="shared" si="18"/>
        <v>158.16666666666666</v>
      </c>
      <c r="Y34" s="45">
        <v>12</v>
      </c>
      <c r="Z34" s="75">
        <v>995</v>
      </c>
      <c r="AA34" s="63">
        <f t="shared" si="19"/>
        <v>165.83333333333334</v>
      </c>
      <c r="AB34" s="141">
        <v>12</v>
      </c>
      <c r="AC34" s="75"/>
      <c r="AD34" s="63">
        <f t="shared" si="20"/>
        <v>0</v>
      </c>
      <c r="AE34" s="45"/>
      <c r="AF34" s="145"/>
      <c r="AG34" s="145"/>
      <c r="AH34" s="145"/>
      <c r="AI34" s="145"/>
      <c r="AJ34" s="145"/>
      <c r="AK34" s="145"/>
    </row>
    <row r="35" spans="1:37" s="57" customFormat="1" ht="12.75">
      <c r="A35" s="43" t="s">
        <v>38</v>
      </c>
      <c r="B35" s="120" t="s">
        <v>30</v>
      </c>
      <c r="C35" s="67">
        <f>10+J35+M35+P35+S35+V35+Y35+AB35</f>
        <v>96</v>
      </c>
      <c r="D35" s="67">
        <f t="shared" si="21"/>
        <v>8092</v>
      </c>
      <c r="E35" s="43">
        <v>967</v>
      </c>
      <c r="F35" s="63">
        <f t="shared" si="12"/>
        <v>161.16666666666666</v>
      </c>
      <c r="G35" s="45">
        <v>10</v>
      </c>
      <c r="H35" s="42">
        <v>1059</v>
      </c>
      <c r="I35" s="63">
        <f t="shared" si="13"/>
        <v>176.5</v>
      </c>
      <c r="J35" s="45">
        <v>10</v>
      </c>
      <c r="K35" s="79">
        <v>987</v>
      </c>
      <c r="L35" s="63">
        <f t="shared" si="14"/>
        <v>164.5</v>
      </c>
      <c r="M35" s="45">
        <v>9</v>
      </c>
      <c r="N35" s="79">
        <v>979</v>
      </c>
      <c r="O35" s="63">
        <f t="shared" si="15"/>
        <v>163.16666666666666</v>
      </c>
      <c r="P35" s="45">
        <v>11</v>
      </c>
      <c r="Q35" s="42">
        <v>989</v>
      </c>
      <c r="R35" s="63">
        <f t="shared" si="16"/>
        <v>164.83333333333334</v>
      </c>
      <c r="S35" s="43">
        <v>12</v>
      </c>
      <c r="T35" s="75">
        <v>1135</v>
      </c>
      <c r="U35" s="63">
        <f t="shared" si="17"/>
        <v>189.16666666666666</v>
      </c>
      <c r="V35" s="45">
        <v>20</v>
      </c>
      <c r="W35" s="75">
        <v>938</v>
      </c>
      <c r="X35" s="63">
        <f t="shared" si="18"/>
        <v>156.33333333333334</v>
      </c>
      <c r="Y35" s="45">
        <v>11</v>
      </c>
      <c r="Z35" s="75">
        <v>1038</v>
      </c>
      <c r="AA35" s="63">
        <f t="shared" si="19"/>
        <v>173</v>
      </c>
      <c r="AB35" s="141">
        <v>13</v>
      </c>
      <c r="AC35" s="75"/>
      <c r="AD35" s="63">
        <f t="shared" si="20"/>
        <v>0</v>
      </c>
      <c r="AE35" s="45"/>
      <c r="AF35" s="145"/>
      <c r="AG35" s="145"/>
      <c r="AH35" s="145"/>
      <c r="AI35" s="145"/>
      <c r="AJ35" s="145"/>
      <c r="AK35" s="145"/>
    </row>
    <row r="36" spans="1:38" ht="12.75">
      <c r="A36" s="14" t="s">
        <v>39</v>
      </c>
      <c r="B36" s="120" t="s">
        <v>100</v>
      </c>
      <c r="C36" s="67">
        <f>11+J36+M36+P36+S36+V36+Y36</f>
        <v>43</v>
      </c>
      <c r="D36" s="67">
        <f t="shared" si="21"/>
        <v>3315</v>
      </c>
      <c r="E36" s="43">
        <v>1010</v>
      </c>
      <c r="F36" s="63">
        <f t="shared" si="12"/>
        <v>168.33333333333334</v>
      </c>
      <c r="G36" s="45">
        <v>11</v>
      </c>
      <c r="H36" s="42">
        <v>1206</v>
      </c>
      <c r="I36" s="63">
        <f t="shared" si="13"/>
        <v>201</v>
      </c>
      <c r="J36" s="45">
        <v>17</v>
      </c>
      <c r="K36" s="42">
        <v>1099</v>
      </c>
      <c r="L36" s="63">
        <f t="shared" si="14"/>
        <v>183.16666666666666</v>
      </c>
      <c r="M36" s="45">
        <v>15</v>
      </c>
      <c r="N36" s="42"/>
      <c r="O36" s="63">
        <f t="shared" si="15"/>
        <v>0</v>
      </c>
      <c r="P36" s="45"/>
      <c r="Q36" s="42"/>
      <c r="R36" s="63">
        <f t="shared" si="16"/>
        <v>0</v>
      </c>
      <c r="S36" s="45"/>
      <c r="T36" s="42"/>
      <c r="U36" s="63">
        <f t="shared" si="17"/>
        <v>0</v>
      </c>
      <c r="V36" s="45"/>
      <c r="W36" s="75"/>
      <c r="X36" s="63">
        <f t="shared" si="18"/>
        <v>0</v>
      </c>
      <c r="Y36" s="45"/>
      <c r="Z36" s="14"/>
      <c r="AA36" s="63">
        <f t="shared" si="19"/>
        <v>0</v>
      </c>
      <c r="AB36" s="142"/>
      <c r="AC36" s="14"/>
      <c r="AD36" s="63">
        <f t="shared" si="20"/>
        <v>0</v>
      </c>
      <c r="AE36" s="18"/>
      <c r="AF36" s="145"/>
      <c r="AG36" s="145"/>
      <c r="AH36" s="145"/>
      <c r="AI36" s="145"/>
      <c r="AJ36" s="145"/>
      <c r="AK36" s="145"/>
      <c r="AL36" s="57"/>
    </row>
    <row r="37" spans="1:38" ht="12.75">
      <c r="A37" s="43" t="s">
        <v>40</v>
      </c>
      <c r="B37" s="120" t="s">
        <v>101</v>
      </c>
      <c r="C37" s="67">
        <f>8+J37+M37+P37+S37+V37+Y37</f>
        <v>34</v>
      </c>
      <c r="D37" s="67">
        <f t="shared" si="21"/>
        <v>3754</v>
      </c>
      <c r="E37" s="66">
        <v>907</v>
      </c>
      <c r="F37" s="63">
        <f t="shared" si="12"/>
        <v>151.16666666666666</v>
      </c>
      <c r="G37" s="45">
        <v>8</v>
      </c>
      <c r="H37" s="42">
        <v>949</v>
      </c>
      <c r="I37" s="63">
        <f t="shared" si="13"/>
        <v>158.16666666666666</v>
      </c>
      <c r="J37" s="45">
        <v>8</v>
      </c>
      <c r="K37" s="80">
        <v>966</v>
      </c>
      <c r="L37" s="63">
        <f t="shared" si="14"/>
        <v>161</v>
      </c>
      <c r="M37" s="45">
        <v>8</v>
      </c>
      <c r="N37" s="80"/>
      <c r="O37" s="63">
        <f t="shared" si="15"/>
        <v>0</v>
      </c>
      <c r="P37" s="45"/>
      <c r="Q37" s="42"/>
      <c r="R37" s="63">
        <f t="shared" si="16"/>
        <v>0</v>
      </c>
      <c r="S37" s="45"/>
      <c r="T37" s="75">
        <v>932</v>
      </c>
      <c r="U37" s="63">
        <f t="shared" si="17"/>
        <v>155.33333333333334</v>
      </c>
      <c r="V37" s="45">
        <v>10</v>
      </c>
      <c r="W37" s="75"/>
      <c r="X37" s="63">
        <f t="shared" si="18"/>
        <v>0</v>
      </c>
      <c r="Y37" s="45"/>
      <c r="Z37" s="14"/>
      <c r="AA37" s="63">
        <f t="shared" si="19"/>
        <v>0</v>
      </c>
      <c r="AB37" s="142"/>
      <c r="AC37" s="14"/>
      <c r="AD37" s="63">
        <f t="shared" si="20"/>
        <v>0</v>
      </c>
      <c r="AE37" s="18"/>
      <c r="AF37" s="145"/>
      <c r="AG37" s="145"/>
      <c r="AH37" s="145"/>
      <c r="AI37" s="145"/>
      <c r="AJ37" s="145"/>
      <c r="AK37" s="145"/>
      <c r="AL37" s="57"/>
    </row>
    <row r="38" spans="1:38" ht="12.75">
      <c r="A38" s="14" t="s">
        <v>41</v>
      </c>
      <c r="B38" s="120" t="s">
        <v>22</v>
      </c>
      <c r="C38" s="67">
        <f>9+J38+M38+P38+S38+V38+Y38</f>
        <v>34</v>
      </c>
      <c r="D38" s="67">
        <f t="shared" si="21"/>
        <v>3027</v>
      </c>
      <c r="E38" s="65">
        <v>939</v>
      </c>
      <c r="F38" s="63">
        <f t="shared" si="12"/>
        <v>156.5</v>
      </c>
      <c r="G38" s="45">
        <v>9</v>
      </c>
      <c r="H38" s="42">
        <v>1097</v>
      </c>
      <c r="I38" s="63">
        <f t="shared" si="13"/>
        <v>182.83333333333334</v>
      </c>
      <c r="J38" s="45">
        <v>15</v>
      </c>
      <c r="K38" s="80">
        <v>991</v>
      </c>
      <c r="L38" s="63">
        <f t="shared" si="14"/>
        <v>165.16666666666666</v>
      </c>
      <c r="M38" s="45">
        <v>10</v>
      </c>
      <c r="N38" s="79"/>
      <c r="O38" s="63">
        <f t="shared" si="15"/>
        <v>0</v>
      </c>
      <c r="P38" s="45"/>
      <c r="Q38" s="42"/>
      <c r="R38" s="63">
        <f t="shared" si="16"/>
        <v>0</v>
      </c>
      <c r="S38" s="45"/>
      <c r="T38" s="42"/>
      <c r="U38" s="63">
        <f t="shared" si="17"/>
        <v>0</v>
      </c>
      <c r="V38" s="45"/>
      <c r="W38" s="75"/>
      <c r="X38" s="63">
        <f t="shared" si="18"/>
        <v>0</v>
      </c>
      <c r="Y38" s="45"/>
      <c r="Z38" s="14"/>
      <c r="AA38" s="63">
        <f t="shared" si="19"/>
        <v>0</v>
      </c>
      <c r="AB38" s="142"/>
      <c r="AC38" s="43"/>
      <c r="AD38" s="63">
        <f t="shared" si="20"/>
        <v>0</v>
      </c>
      <c r="AE38" s="45"/>
      <c r="AF38" s="145"/>
      <c r="AG38" s="145"/>
      <c r="AH38" s="145"/>
      <c r="AI38" s="145"/>
      <c r="AJ38" s="145"/>
      <c r="AK38" s="145"/>
      <c r="AL38" s="57"/>
    </row>
    <row r="39" spans="1:38" ht="12.75">
      <c r="A39" s="14"/>
      <c r="B39" s="15"/>
      <c r="C39" s="18"/>
      <c r="D39" s="18"/>
      <c r="E39" s="14"/>
      <c r="F39" s="35">
        <f t="shared" si="12"/>
        <v>0</v>
      </c>
      <c r="G39" s="18"/>
      <c r="H39" s="42"/>
      <c r="I39" s="35"/>
      <c r="J39" s="18"/>
      <c r="K39" s="17"/>
      <c r="L39" s="35"/>
      <c r="M39" s="18"/>
      <c r="N39" s="17"/>
      <c r="O39" s="35"/>
      <c r="P39" s="18"/>
      <c r="Q39" s="42"/>
      <c r="R39" s="63">
        <f t="shared" si="16"/>
        <v>0</v>
      </c>
      <c r="S39" s="18"/>
      <c r="T39" s="42"/>
      <c r="U39" s="63">
        <f t="shared" si="17"/>
        <v>0</v>
      </c>
      <c r="V39" s="18"/>
      <c r="W39" s="75"/>
      <c r="X39" s="63">
        <f t="shared" si="18"/>
        <v>0</v>
      </c>
      <c r="Y39" s="45"/>
      <c r="Z39" s="14"/>
      <c r="AA39" s="63">
        <f t="shared" si="19"/>
        <v>0</v>
      </c>
      <c r="AB39" s="142"/>
      <c r="AC39" s="43"/>
      <c r="AD39" s="63">
        <f t="shared" si="20"/>
        <v>0</v>
      </c>
      <c r="AE39" s="45"/>
      <c r="AF39" s="145"/>
      <c r="AG39" s="145"/>
      <c r="AH39" s="145"/>
      <c r="AI39" s="145"/>
      <c r="AJ39" s="145"/>
      <c r="AK39" s="145"/>
      <c r="AL39" s="57"/>
    </row>
    <row r="40" spans="1:38" ht="12.75">
      <c r="A40" s="14"/>
      <c r="B40" s="15"/>
      <c r="C40" s="16"/>
      <c r="D40" s="134"/>
      <c r="E40" s="17"/>
      <c r="F40" s="35">
        <f t="shared" si="12"/>
        <v>0</v>
      </c>
      <c r="G40" s="17"/>
      <c r="H40" s="17"/>
      <c r="I40" s="36"/>
      <c r="J40" s="17"/>
      <c r="K40" s="17"/>
      <c r="L40" s="35"/>
      <c r="M40" s="18"/>
      <c r="N40" s="17"/>
      <c r="O40" s="35"/>
      <c r="P40" s="18"/>
      <c r="Q40" s="42"/>
      <c r="R40" s="63">
        <f t="shared" si="16"/>
        <v>0</v>
      </c>
      <c r="S40" s="18"/>
      <c r="T40" s="42"/>
      <c r="U40" s="63">
        <f t="shared" si="17"/>
        <v>0</v>
      </c>
      <c r="V40" s="18"/>
      <c r="W40" s="75"/>
      <c r="X40" s="63">
        <f t="shared" si="18"/>
        <v>0</v>
      </c>
      <c r="Y40" s="45"/>
      <c r="Z40" s="14"/>
      <c r="AA40" s="63">
        <f t="shared" si="19"/>
        <v>0</v>
      </c>
      <c r="AB40" s="142"/>
      <c r="AC40" s="43"/>
      <c r="AD40" s="63">
        <f t="shared" si="20"/>
        <v>0</v>
      </c>
      <c r="AE40" s="45"/>
      <c r="AF40" s="145"/>
      <c r="AG40" s="145"/>
      <c r="AH40" s="145"/>
      <c r="AI40" s="145"/>
      <c r="AJ40" s="145"/>
      <c r="AK40" s="145"/>
      <c r="AL40" s="57"/>
    </row>
    <row r="41" spans="28:38" ht="12.75">
      <c r="AB41" s="57"/>
      <c r="AC41" s="137"/>
      <c r="AD41" s="136"/>
      <c r="AE41" s="138"/>
      <c r="AF41" s="145"/>
      <c r="AG41" s="145"/>
      <c r="AH41" s="145"/>
      <c r="AI41" s="145"/>
      <c r="AJ41" s="145"/>
      <c r="AK41" s="145"/>
      <c r="AL41" s="57"/>
    </row>
    <row r="42" spans="28:37" ht="12.75">
      <c r="AB42" s="57"/>
      <c r="AC42" s="137"/>
      <c r="AD42" s="136"/>
      <c r="AE42" s="138"/>
      <c r="AF42" s="145"/>
      <c r="AG42" s="145"/>
      <c r="AH42" s="145"/>
      <c r="AI42" s="145"/>
      <c r="AJ42" s="145"/>
      <c r="AK42" s="145"/>
    </row>
    <row r="43" spans="28:37" ht="12.75">
      <c r="AB43" s="57"/>
      <c r="AC43" s="137"/>
      <c r="AD43" s="136"/>
      <c r="AE43" s="138"/>
      <c r="AF43" s="145"/>
      <c r="AG43" s="145"/>
      <c r="AH43" s="145"/>
      <c r="AI43" s="145"/>
      <c r="AJ43" s="145"/>
      <c r="AK43" s="145"/>
    </row>
    <row r="44" spans="17:37" ht="12.75">
      <c r="Q44" s="121"/>
      <c r="AB44" s="57"/>
      <c r="AC44" s="137"/>
      <c r="AD44" s="136"/>
      <c r="AE44" s="138"/>
      <c r="AF44" s="57"/>
      <c r="AG44" s="57"/>
      <c r="AH44" s="57"/>
      <c r="AI44" s="57"/>
      <c r="AJ44" s="57"/>
      <c r="AK44" s="57"/>
    </row>
    <row r="45" spans="28:31" ht="12.75">
      <c r="AB45" s="57"/>
      <c r="AC45" s="137"/>
      <c r="AD45" s="136"/>
      <c r="AE45" s="138"/>
    </row>
    <row r="46" spans="28:31" ht="12.75">
      <c r="AB46" s="57"/>
      <c r="AC46" s="137"/>
      <c r="AD46" s="136"/>
      <c r="AE46" s="138"/>
    </row>
    <row r="47" spans="28:31" ht="12.75">
      <c r="AB47" s="57"/>
      <c r="AC47" s="137"/>
      <c r="AD47" s="136"/>
      <c r="AE47" s="138"/>
    </row>
    <row r="48" spans="28:31" ht="12.75">
      <c r="AB48" s="57"/>
      <c r="AC48" s="137"/>
      <c r="AD48" s="136"/>
      <c r="AE48" s="138"/>
    </row>
    <row r="49" spans="28:31" ht="12.75">
      <c r="AB49" s="57"/>
      <c r="AC49" s="137"/>
      <c r="AD49" s="136"/>
      <c r="AE49" s="138"/>
    </row>
    <row r="50" spans="28:31" ht="12.75">
      <c r="AB50" s="57"/>
      <c r="AC50" s="57"/>
      <c r="AD50" s="57"/>
      <c r="AE50" s="57"/>
    </row>
  </sheetData>
  <conditionalFormatting sqref="J30:J39 V30:V40 V14:V24 S25 P14:P23 S14:S23 J25 G25 M25 P25 J14:J21 G15:G21 M14:M23 M30:M38 P30:P38 G30:G39 S30:S38 C30:D39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A90"/>
  <sheetViews>
    <sheetView workbookViewId="0" topLeftCell="A1">
      <selection activeCell="C60" sqref="C60"/>
    </sheetView>
  </sheetViews>
  <sheetFormatPr defaultColWidth="9.140625" defaultRowHeight="12.75"/>
  <cols>
    <col min="2" max="2" width="13.00390625" style="0" customWidth="1"/>
    <col min="3" max="3" width="7.8515625" style="0" customWidth="1"/>
    <col min="4" max="4" width="18.57421875" style="0" customWidth="1"/>
    <col min="5" max="5" width="12.00390625" style="0" customWidth="1"/>
  </cols>
  <sheetData>
    <row r="1" spans="1:14" ht="12.75">
      <c r="A1" s="4"/>
      <c r="B1" s="37"/>
      <c r="C1" s="38"/>
      <c r="D1" s="23"/>
      <c r="E1" s="22"/>
      <c r="F1" s="22"/>
      <c r="G1" s="22"/>
      <c r="H1" s="22"/>
      <c r="I1" s="22"/>
      <c r="J1" s="22"/>
      <c r="K1" s="4"/>
      <c r="L1" s="4"/>
      <c r="M1" s="4"/>
      <c r="N1" s="23"/>
    </row>
    <row r="2" spans="1:27" ht="18">
      <c r="A2" s="4"/>
      <c r="B2" s="32"/>
      <c r="C2" s="117" t="s">
        <v>23</v>
      </c>
      <c r="D2" s="118"/>
      <c r="E2" s="119"/>
      <c r="F2" s="4"/>
      <c r="G2" s="4"/>
      <c r="H2" s="33"/>
      <c r="I2" s="4"/>
      <c r="J2" s="22"/>
      <c r="K2" s="4"/>
      <c r="L2" s="4"/>
      <c r="M2" s="4"/>
      <c r="N2" s="2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">
      <c r="A3" s="4"/>
      <c r="B3" s="32"/>
      <c r="C3" s="117"/>
      <c r="D3" s="118"/>
      <c r="E3" s="119"/>
      <c r="F3" s="4"/>
      <c r="G3" s="4"/>
      <c r="H3" s="33"/>
      <c r="I3" s="4"/>
      <c r="J3" s="22"/>
      <c r="K3" s="4"/>
      <c r="L3" s="4"/>
      <c r="M3" s="4"/>
      <c r="N3" s="2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>
      <c r="A4" s="4"/>
      <c r="B4" s="32"/>
      <c r="C4" s="1"/>
      <c r="D4" s="8"/>
      <c r="E4" s="1"/>
      <c r="F4" s="4"/>
      <c r="G4" s="128" t="s">
        <v>149</v>
      </c>
      <c r="H4" s="1"/>
      <c r="I4" s="4"/>
      <c r="J4" s="22"/>
      <c r="K4" s="4"/>
      <c r="L4" s="4"/>
      <c r="M4" s="4"/>
      <c r="N4" s="2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>
      <c r="A5" s="4"/>
      <c r="B5" s="32"/>
      <c r="C5" s="1"/>
      <c r="D5" s="116" t="s">
        <v>138</v>
      </c>
      <c r="E5" s="1"/>
      <c r="F5" s="4"/>
      <c r="G5" s="4"/>
      <c r="H5" s="1"/>
      <c r="I5" s="4"/>
      <c r="J5" s="22"/>
      <c r="K5" s="4"/>
      <c r="L5" s="4"/>
      <c r="M5" s="4"/>
      <c r="N5" s="2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32"/>
      <c r="C6" s="70" t="s">
        <v>3</v>
      </c>
      <c r="D6" s="101" t="s">
        <v>4</v>
      </c>
      <c r="E6" s="102" t="s">
        <v>6</v>
      </c>
      <c r="F6" s="167" t="s">
        <v>7</v>
      </c>
      <c r="G6" s="168"/>
      <c r="H6" s="72" t="s">
        <v>25</v>
      </c>
      <c r="I6" s="1"/>
      <c r="J6" s="22"/>
      <c r="K6" s="4"/>
      <c r="L6" s="4"/>
      <c r="M6" s="4"/>
      <c r="N6" s="2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4"/>
      <c r="B7" s="32"/>
      <c r="C7" s="14" t="s">
        <v>33</v>
      </c>
      <c r="D7" s="74" t="s">
        <v>21</v>
      </c>
      <c r="E7" s="75">
        <v>1318</v>
      </c>
      <c r="F7" s="58">
        <f aca="true" t="shared" si="0" ref="F7:F12">E7/6</f>
        <v>219.66666666666666</v>
      </c>
      <c r="G7" s="49"/>
      <c r="H7" s="16">
        <v>20</v>
      </c>
      <c r="I7" s="1"/>
      <c r="J7" s="22"/>
      <c r="K7" s="4"/>
      <c r="L7" s="4"/>
      <c r="M7" s="4"/>
      <c r="N7" s="2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2.75">
      <c r="A8" s="4"/>
      <c r="B8" s="32"/>
      <c r="C8" s="14" t="s">
        <v>34</v>
      </c>
      <c r="D8" s="74" t="s">
        <v>8</v>
      </c>
      <c r="E8" s="75">
        <v>1294</v>
      </c>
      <c r="F8" s="58">
        <f t="shared" si="0"/>
        <v>215.66666666666666</v>
      </c>
      <c r="G8" s="49"/>
      <c r="H8" s="16">
        <v>17</v>
      </c>
      <c r="I8" s="1"/>
      <c r="J8" s="22"/>
      <c r="K8" s="4"/>
      <c r="L8" s="4"/>
      <c r="M8" s="4"/>
      <c r="N8" s="2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s="4"/>
      <c r="B9" s="32"/>
      <c r="C9" s="14" t="s">
        <v>35</v>
      </c>
      <c r="D9" s="74" t="s">
        <v>73</v>
      </c>
      <c r="E9" s="75">
        <v>1288</v>
      </c>
      <c r="F9" s="58">
        <f t="shared" si="0"/>
        <v>214.66666666666666</v>
      </c>
      <c r="G9" s="49"/>
      <c r="H9" s="16">
        <v>15</v>
      </c>
      <c r="I9" s="1"/>
      <c r="J9" s="22"/>
      <c r="K9" s="4"/>
      <c r="L9" s="4"/>
      <c r="M9" s="4"/>
      <c r="N9" s="2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2.75">
      <c r="A10" s="4"/>
      <c r="B10" s="32"/>
      <c r="C10" s="14" t="s">
        <v>36</v>
      </c>
      <c r="D10" s="74" t="s">
        <v>140</v>
      </c>
      <c r="E10" s="75">
        <v>1247</v>
      </c>
      <c r="F10" s="58">
        <f t="shared" si="0"/>
        <v>207.83333333333334</v>
      </c>
      <c r="G10" s="49"/>
      <c r="H10" s="16">
        <v>13</v>
      </c>
      <c r="I10" s="1"/>
      <c r="J10" s="22"/>
      <c r="K10" s="4"/>
      <c r="L10" s="4"/>
      <c r="M10" s="4"/>
      <c r="N10" s="2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2.75">
      <c r="A11" s="4"/>
      <c r="B11" s="32"/>
      <c r="C11" s="14" t="s">
        <v>37</v>
      </c>
      <c r="D11" s="74" t="s">
        <v>20</v>
      </c>
      <c r="E11" s="75">
        <v>1230</v>
      </c>
      <c r="F11" s="56">
        <f t="shared" si="0"/>
        <v>205</v>
      </c>
      <c r="G11" s="48"/>
      <c r="H11" s="16">
        <v>12</v>
      </c>
      <c r="I11" s="1"/>
      <c r="J11" s="22"/>
      <c r="K11" s="4"/>
      <c r="L11" s="4"/>
      <c r="M11" s="4"/>
      <c r="N11" s="2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>
      <c r="A12" s="4"/>
      <c r="B12" s="32"/>
      <c r="C12" s="14" t="s">
        <v>38</v>
      </c>
      <c r="D12" s="74" t="s">
        <v>9</v>
      </c>
      <c r="E12" s="75">
        <v>1063</v>
      </c>
      <c r="F12" s="56">
        <f t="shared" si="0"/>
        <v>177.16666666666666</v>
      </c>
      <c r="G12" s="48"/>
      <c r="H12" s="16">
        <v>11</v>
      </c>
      <c r="I12" s="1"/>
      <c r="J12" s="22"/>
      <c r="K12" s="4"/>
      <c r="L12" s="4"/>
      <c r="M12" s="4"/>
      <c r="N12" s="2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2.75">
      <c r="A13" s="4"/>
      <c r="B13" s="32"/>
      <c r="C13" s="69"/>
      <c r="D13" s="82"/>
      <c r="E13" s="69"/>
      <c r="F13" s="62"/>
      <c r="G13" s="62"/>
      <c r="H13" s="24"/>
      <c r="I13" s="1"/>
      <c r="J13" s="22"/>
      <c r="K13" s="4"/>
      <c r="L13" s="4"/>
      <c r="M13" s="4"/>
      <c r="N13" s="2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.75">
      <c r="A14" s="4"/>
      <c r="B14" s="32"/>
      <c r="C14" s="104"/>
      <c r="D14" s="105"/>
      <c r="E14" s="104"/>
      <c r="F14" s="62"/>
      <c r="G14" s="62"/>
      <c r="H14" s="24"/>
      <c r="I14" s="1"/>
      <c r="J14" s="22"/>
      <c r="K14" s="4"/>
      <c r="L14" s="4"/>
      <c r="M14" s="4"/>
      <c r="N14" s="2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>
      <c r="A15" s="4"/>
      <c r="B15" s="32"/>
      <c r="C15" s="22"/>
      <c r="D15" s="82"/>
      <c r="E15" s="69"/>
      <c r="F15" s="62"/>
      <c r="G15" s="62"/>
      <c r="H15" s="38"/>
      <c r="I15" s="1"/>
      <c r="J15" s="22"/>
      <c r="K15" s="4"/>
      <c r="L15" s="4"/>
      <c r="M15" s="4"/>
      <c r="N15" s="2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>
      <c r="A16" s="4"/>
      <c r="B16" s="32"/>
      <c r="C16" s="1"/>
      <c r="D16" s="116" t="s">
        <v>137</v>
      </c>
      <c r="E16" s="1"/>
      <c r="F16" s="4"/>
      <c r="G16" s="4"/>
      <c r="H16" s="4"/>
      <c r="I16" s="4"/>
      <c r="J16" s="22"/>
      <c r="K16" s="4"/>
      <c r="L16" s="4"/>
      <c r="M16" s="4"/>
      <c r="N16" s="2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>
      <c r="A17" s="4"/>
      <c r="B17" s="32"/>
      <c r="C17" s="70" t="s">
        <v>3</v>
      </c>
      <c r="D17" s="101" t="s">
        <v>4</v>
      </c>
      <c r="E17" s="70" t="s">
        <v>6</v>
      </c>
      <c r="F17" s="163" t="s">
        <v>7</v>
      </c>
      <c r="G17" s="164"/>
      <c r="H17" s="72" t="s">
        <v>25</v>
      </c>
      <c r="I17" s="1"/>
      <c r="J17" s="22"/>
      <c r="K17" s="4"/>
      <c r="L17" s="4"/>
      <c r="M17" s="4"/>
      <c r="N17" s="2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>
      <c r="A18" s="4"/>
      <c r="B18" s="32"/>
      <c r="C18" s="14" t="s">
        <v>33</v>
      </c>
      <c r="D18" s="74" t="s">
        <v>75</v>
      </c>
      <c r="E18" s="75">
        <v>1151</v>
      </c>
      <c r="F18" s="50">
        <f>E18/6</f>
        <v>191.83333333333334</v>
      </c>
      <c r="G18" s="49"/>
      <c r="H18" s="16">
        <v>20</v>
      </c>
      <c r="I18" s="1"/>
      <c r="J18" s="22"/>
      <c r="K18" s="4"/>
      <c r="L18" s="4"/>
      <c r="M18" s="4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2.75">
      <c r="A19" s="4"/>
      <c r="B19" s="32"/>
      <c r="C19" s="14" t="s">
        <v>34</v>
      </c>
      <c r="D19" s="74" t="s">
        <v>17</v>
      </c>
      <c r="E19" s="75">
        <v>1111</v>
      </c>
      <c r="F19" s="50">
        <f>E19/6</f>
        <v>185.16666666666666</v>
      </c>
      <c r="G19" s="49"/>
      <c r="H19" s="16">
        <v>17</v>
      </c>
      <c r="I19" s="1"/>
      <c r="J19" s="22"/>
      <c r="K19" s="4"/>
      <c r="L19" s="4"/>
      <c r="M19" s="4"/>
      <c r="N19" s="2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>
      <c r="A20" s="4"/>
      <c r="B20" s="32"/>
      <c r="C20" s="14" t="s">
        <v>35</v>
      </c>
      <c r="D20" s="74" t="s">
        <v>18</v>
      </c>
      <c r="E20" s="75">
        <v>1054</v>
      </c>
      <c r="F20" s="50">
        <f>E20/6</f>
        <v>175.66666666666666</v>
      </c>
      <c r="G20" s="49"/>
      <c r="H20" s="16">
        <v>15</v>
      </c>
      <c r="I20" s="1"/>
      <c r="J20" s="22"/>
      <c r="K20" s="4"/>
      <c r="L20" s="4"/>
      <c r="M20" s="4"/>
      <c r="N20" s="2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>
      <c r="A21" s="4"/>
      <c r="B21" s="32"/>
      <c r="C21" s="14" t="s">
        <v>36</v>
      </c>
      <c r="D21" s="74" t="s">
        <v>72</v>
      </c>
      <c r="E21" s="135">
        <v>1026</v>
      </c>
      <c r="F21" s="51">
        <f>E21/6</f>
        <v>171</v>
      </c>
      <c r="G21" s="48"/>
      <c r="H21" s="16">
        <v>13</v>
      </c>
      <c r="I21" s="1"/>
      <c r="J21" s="4"/>
      <c r="K21" s="4"/>
      <c r="L21" s="4"/>
      <c r="M21" s="4"/>
      <c r="N21" s="2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>
      <c r="A22" s="4"/>
      <c r="B22" s="32"/>
      <c r="C22" s="22"/>
      <c r="D22" s="92"/>
      <c r="E22" s="90"/>
      <c r="F22" s="107"/>
      <c r="G22" s="62"/>
      <c r="H22" s="24"/>
      <c r="I22" s="1"/>
      <c r="J22" s="4"/>
      <c r="K22" s="4"/>
      <c r="L22" s="4"/>
      <c r="M22" s="4"/>
      <c r="N22" s="2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>
      <c r="A23" s="4"/>
      <c r="B23" s="32"/>
      <c r="C23" s="22"/>
      <c r="D23" s="92"/>
      <c r="E23" s="90"/>
      <c r="F23" s="107"/>
      <c r="G23" s="62"/>
      <c r="H23" s="24"/>
      <c r="I23" s="1"/>
      <c r="J23" s="4"/>
      <c r="K23" s="4"/>
      <c r="L23" s="4"/>
      <c r="M23" s="4"/>
      <c r="N23" s="2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>
      <c r="A24" s="4"/>
      <c r="B24" s="32"/>
      <c r="C24" s="22"/>
      <c r="D24" s="82"/>
      <c r="E24" s="104"/>
      <c r="F24" s="107"/>
      <c r="G24" s="62"/>
      <c r="H24" s="38"/>
      <c r="I24" s="1"/>
      <c r="J24" s="4"/>
      <c r="K24" s="4"/>
      <c r="L24" s="4"/>
      <c r="M24" s="4"/>
      <c r="N24" s="2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3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>
      <c r="A28" s="122" t="s">
        <v>11</v>
      </c>
      <c r="B28" s="123" t="s">
        <v>12</v>
      </c>
      <c r="C28" s="122" t="s">
        <v>13</v>
      </c>
      <c r="D28" s="124" t="s">
        <v>4</v>
      </c>
      <c r="E28" s="125">
        <v>1</v>
      </c>
      <c r="F28" s="125">
        <v>2</v>
      </c>
      <c r="G28" s="125">
        <v>3</v>
      </c>
      <c r="H28" s="125">
        <v>4</v>
      </c>
      <c r="I28" s="125">
        <v>5</v>
      </c>
      <c r="J28" s="125">
        <v>6</v>
      </c>
      <c r="K28" s="125" t="s">
        <v>14</v>
      </c>
      <c r="L28" s="125" t="s">
        <v>15</v>
      </c>
      <c r="M28" s="126" t="s">
        <v>7</v>
      </c>
      <c r="N28" s="2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>
      <c r="A29" s="59" t="s">
        <v>33</v>
      </c>
      <c r="B29" s="73">
        <v>39936</v>
      </c>
      <c r="C29" s="59">
        <v>1</v>
      </c>
      <c r="D29" s="74" t="s">
        <v>18</v>
      </c>
      <c r="E29" s="75">
        <v>162</v>
      </c>
      <c r="F29" s="75">
        <v>193</v>
      </c>
      <c r="G29" s="75">
        <v>151</v>
      </c>
      <c r="H29" s="75">
        <v>159</v>
      </c>
      <c r="I29" s="75">
        <v>198</v>
      </c>
      <c r="J29" s="75">
        <v>191</v>
      </c>
      <c r="K29" s="75"/>
      <c r="L29" s="75">
        <f>SUM(E29:J29)</f>
        <v>1054</v>
      </c>
      <c r="M29" s="76">
        <f aca="true" t="shared" si="1" ref="M29:M52">L29/6</f>
        <v>175.66666666666666</v>
      </c>
      <c r="N29" s="2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>
      <c r="A30" s="59" t="s">
        <v>34</v>
      </c>
      <c r="B30" s="73">
        <v>39936</v>
      </c>
      <c r="C30" s="59">
        <v>1</v>
      </c>
      <c r="D30" s="74" t="s">
        <v>140</v>
      </c>
      <c r="E30" s="75">
        <v>268</v>
      </c>
      <c r="F30" s="75">
        <v>170</v>
      </c>
      <c r="G30" s="75">
        <v>153</v>
      </c>
      <c r="H30" s="75">
        <v>218</v>
      </c>
      <c r="I30" s="75">
        <v>236</v>
      </c>
      <c r="J30" s="75">
        <v>202</v>
      </c>
      <c r="K30" s="75"/>
      <c r="L30" s="75">
        <f>SUM(E30:J30)</f>
        <v>1247</v>
      </c>
      <c r="M30" s="76">
        <f t="shared" si="1"/>
        <v>207.83333333333334</v>
      </c>
      <c r="N30" s="2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>
      <c r="A31" s="59" t="s">
        <v>35</v>
      </c>
      <c r="B31" s="73">
        <v>39936</v>
      </c>
      <c r="C31" s="59">
        <v>1</v>
      </c>
      <c r="D31" s="74" t="s">
        <v>73</v>
      </c>
      <c r="E31" s="75">
        <v>183</v>
      </c>
      <c r="F31" s="75">
        <v>188</v>
      </c>
      <c r="G31" s="75">
        <v>214</v>
      </c>
      <c r="H31" s="75">
        <v>206</v>
      </c>
      <c r="I31" s="75">
        <v>195</v>
      </c>
      <c r="J31" s="75">
        <v>214</v>
      </c>
      <c r="K31" s="75"/>
      <c r="L31" s="75">
        <f>SUM(E31:J31)</f>
        <v>1200</v>
      </c>
      <c r="M31" s="76">
        <f>L31/6</f>
        <v>200</v>
      </c>
      <c r="N31" s="2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>
      <c r="A32" s="59" t="s">
        <v>36</v>
      </c>
      <c r="B32" s="73">
        <v>39936</v>
      </c>
      <c r="C32" s="59">
        <v>1</v>
      </c>
      <c r="D32" s="74" t="s">
        <v>72</v>
      </c>
      <c r="E32" s="75">
        <v>142</v>
      </c>
      <c r="F32" s="75">
        <v>181</v>
      </c>
      <c r="G32" s="75">
        <v>173</v>
      </c>
      <c r="H32" s="75">
        <v>177</v>
      </c>
      <c r="I32" s="75">
        <v>160</v>
      </c>
      <c r="J32" s="75">
        <v>193</v>
      </c>
      <c r="K32" s="75"/>
      <c r="L32" s="75">
        <f aca="true" t="shared" si="2" ref="L32:L52">SUM(E32:K32)</f>
        <v>1026</v>
      </c>
      <c r="M32" s="76">
        <f t="shared" si="1"/>
        <v>171</v>
      </c>
      <c r="N32" s="2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>
      <c r="A33" s="59" t="s">
        <v>37</v>
      </c>
      <c r="B33" s="73">
        <v>39937</v>
      </c>
      <c r="C33" s="59">
        <v>1</v>
      </c>
      <c r="D33" s="74" t="s">
        <v>20</v>
      </c>
      <c r="E33" s="75">
        <v>226</v>
      </c>
      <c r="F33" s="75">
        <v>223</v>
      </c>
      <c r="G33" s="75">
        <v>222</v>
      </c>
      <c r="H33" s="75">
        <v>166</v>
      </c>
      <c r="I33" s="75">
        <v>191</v>
      </c>
      <c r="J33" s="75">
        <v>170</v>
      </c>
      <c r="K33" s="75"/>
      <c r="L33" s="75">
        <f t="shared" si="2"/>
        <v>1198</v>
      </c>
      <c r="M33" s="76">
        <f t="shared" si="1"/>
        <v>199.66666666666666</v>
      </c>
      <c r="N33" s="2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>
      <c r="A34" s="59" t="s">
        <v>38</v>
      </c>
      <c r="B34" s="73">
        <v>39937</v>
      </c>
      <c r="C34" s="59">
        <v>1</v>
      </c>
      <c r="D34" s="74" t="s">
        <v>9</v>
      </c>
      <c r="E34" s="75">
        <v>142</v>
      </c>
      <c r="F34" s="75">
        <v>185</v>
      </c>
      <c r="G34" s="75">
        <v>149</v>
      </c>
      <c r="H34" s="75">
        <v>205</v>
      </c>
      <c r="I34" s="75">
        <v>135</v>
      </c>
      <c r="J34" s="75">
        <v>247</v>
      </c>
      <c r="K34" s="75"/>
      <c r="L34" s="75">
        <f t="shared" si="2"/>
        <v>1063</v>
      </c>
      <c r="M34" s="76">
        <f t="shared" si="1"/>
        <v>177.16666666666666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>
      <c r="A35" s="59" t="s">
        <v>39</v>
      </c>
      <c r="B35" s="73">
        <v>39938</v>
      </c>
      <c r="C35" s="59">
        <v>2</v>
      </c>
      <c r="D35" s="74" t="s">
        <v>20</v>
      </c>
      <c r="E35" s="75">
        <v>180</v>
      </c>
      <c r="F35" s="75">
        <v>211</v>
      </c>
      <c r="G35" s="75">
        <v>152</v>
      </c>
      <c r="H35" s="75">
        <v>218</v>
      </c>
      <c r="I35" s="75">
        <v>236</v>
      </c>
      <c r="J35" s="75">
        <v>188</v>
      </c>
      <c r="K35" s="75"/>
      <c r="L35" s="75">
        <f t="shared" si="2"/>
        <v>1185</v>
      </c>
      <c r="M35" s="76">
        <f t="shared" si="1"/>
        <v>197.5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4" s="57" customFormat="1" ht="12.75">
      <c r="A36" s="59" t="s">
        <v>40</v>
      </c>
      <c r="B36" s="73">
        <v>39938</v>
      </c>
      <c r="C36" s="59">
        <v>1</v>
      </c>
      <c r="D36" s="74" t="s">
        <v>21</v>
      </c>
      <c r="E36" s="75">
        <v>226</v>
      </c>
      <c r="F36" s="75">
        <v>269</v>
      </c>
      <c r="G36" s="75">
        <v>216</v>
      </c>
      <c r="H36" s="75">
        <v>172</v>
      </c>
      <c r="I36" s="75">
        <v>219</v>
      </c>
      <c r="J36" s="75">
        <v>216</v>
      </c>
      <c r="K36" s="75"/>
      <c r="L36" s="75">
        <f t="shared" si="2"/>
        <v>1318</v>
      </c>
      <c r="M36" s="76">
        <f t="shared" si="1"/>
        <v>219.66666666666666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7" s="57" customFormat="1" ht="12.75">
      <c r="A37" s="59" t="s">
        <v>41</v>
      </c>
      <c r="B37" s="73">
        <v>39940</v>
      </c>
      <c r="C37" s="59">
        <v>1</v>
      </c>
      <c r="D37" s="74" t="s">
        <v>8</v>
      </c>
      <c r="E37" s="75">
        <v>227</v>
      </c>
      <c r="F37" s="75">
        <v>205</v>
      </c>
      <c r="G37" s="75">
        <v>223</v>
      </c>
      <c r="H37" s="75">
        <v>246</v>
      </c>
      <c r="I37" s="75">
        <v>226</v>
      </c>
      <c r="J37" s="75">
        <v>167</v>
      </c>
      <c r="K37" s="75"/>
      <c r="L37" s="75">
        <f t="shared" si="2"/>
        <v>1294</v>
      </c>
      <c r="M37" s="76">
        <f t="shared" si="1"/>
        <v>215.66666666666666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>
      <c r="A38" s="59" t="s">
        <v>42</v>
      </c>
      <c r="B38" s="73">
        <v>39940</v>
      </c>
      <c r="C38" s="59">
        <v>3</v>
      </c>
      <c r="D38" s="74" t="s">
        <v>20</v>
      </c>
      <c r="E38" s="75">
        <v>221</v>
      </c>
      <c r="F38" s="75">
        <v>195</v>
      </c>
      <c r="G38" s="75">
        <v>183</v>
      </c>
      <c r="H38" s="75">
        <v>151</v>
      </c>
      <c r="I38" s="75">
        <v>159</v>
      </c>
      <c r="J38" s="75">
        <v>249</v>
      </c>
      <c r="K38" s="75"/>
      <c r="L38" s="75">
        <f t="shared" si="2"/>
        <v>1158</v>
      </c>
      <c r="M38" s="76">
        <f t="shared" si="1"/>
        <v>193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>
      <c r="A39" s="59" t="s">
        <v>43</v>
      </c>
      <c r="B39" s="73">
        <v>39945</v>
      </c>
      <c r="C39" s="59">
        <v>2</v>
      </c>
      <c r="D39" s="74" t="s">
        <v>8</v>
      </c>
      <c r="E39" s="75">
        <v>186</v>
      </c>
      <c r="F39" s="75">
        <v>207</v>
      </c>
      <c r="G39" s="75">
        <v>252</v>
      </c>
      <c r="H39" s="75">
        <v>174</v>
      </c>
      <c r="I39" s="75">
        <v>171</v>
      </c>
      <c r="J39" s="75">
        <v>258</v>
      </c>
      <c r="K39" s="75"/>
      <c r="L39" s="75">
        <f t="shared" si="2"/>
        <v>1248</v>
      </c>
      <c r="M39" s="76">
        <f t="shared" si="1"/>
        <v>208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>
      <c r="A40" s="59" t="s">
        <v>44</v>
      </c>
      <c r="B40" s="73">
        <v>39946</v>
      </c>
      <c r="C40" s="59">
        <v>4</v>
      </c>
      <c r="D40" s="74" t="s">
        <v>20</v>
      </c>
      <c r="E40" s="75">
        <v>180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/>
      <c r="L40" s="75">
        <f t="shared" si="2"/>
        <v>180</v>
      </c>
      <c r="M40" s="76">
        <f t="shared" si="1"/>
        <v>30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>
      <c r="A41" s="59" t="s">
        <v>45</v>
      </c>
      <c r="B41" s="73">
        <v>39946</v>
      </c>
      <c r="C41" s="59">
        <v>5</v>
      </c>
      <c r="D41" s="74" t="s">
        <v>20</v>
      </c>
      <c r="E41" s="75">
        <v>235</v>
      </c>
      <c r="F41" s="75">
        <v>223</v>
      </c>
      <c r="G41" s="75">
        <v>198</v>
      </c>
      <c r="H41" s="75">
        <v>186</v>
      </c>
      <c r="I41" s="75">
        <v>231</v>
      </c>
      <c r="J41" s="75">
        <v>147</v>
      </c>
      <c r="K41" s="75"/>
      <c r="L41" s="75">
        <f t="shared" si="2"/>
        <v>1220</v>
      </c>
      <c r="M41" s="76">
        <f t="shared" si="1"/>
        <v>203.33333333333334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59" t="s">
        <v>46</v>
      </c>
      <c r="B42" s="73">
        <v>39947</v>
      </c>
      <c r="C42" s="59">
        <v>2</v>
      </c>
      <c r="D42" s="74" t="s">
        <v>9</v>
      </c>
      <c r="E42" s="75">
        <v>140</v>
      </c>
      <c r="F42" s="75">
        <v>138</v>
      </c>
      <c r="G42" s="75">
        <v>167</v>
      </c>
      <c r="H42" s="75">
        <v>207</v>
      </c>
      <c r="I42" s="75">
        <v>183</v>
      </c>
      <c r="J42" s="75">
        <v>144</v>
      </c>
      <c r="K42" s="75"/>
      <c r="L42" s="75">
        <f t="shared" si="2"/>
        <v>979</v>
      </c>
      <c r="M42" s="76">
        <f t="shared" si="1"/>
        <v>163.16666666666666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59" t="s">
        <v>47</v>
      </c>
      <c r="B43" s="73">
        <v>39947</v>
      </c>
      <c r="C43" s="59">
        <v>6</v>
      </c>
      <c r="D43" s="74" t="s">
        <v>20</v>
      </c>
      <c r="E43" s="75">
        <v>197</v>
      </c>
      <c r="F43" s="75">
        <v>168</v>
      </c>
      <c r="G43" s="75">
        <v>191</v>
      </c>
      <c r="H43" s="75">
        <v>160</v>
      </c>
      <c r="I43" s="75">
        <v>215</v>
      </c>
      <c r="J43" s="75">
        <v>192</v>
      </c>
      <c r="K43" s="75"/>
      <c r="L43" s="75">
        <f t="shared" si="2"/>
        <v>1123</v>
      </c>
      <c r="M43" s="76">
        <f t="shared" si="1"/>
        <v>187.16666666666666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59" t="s">
        <v>48</v>
      </c>
      <c r="B44" s="73">
        <v>39957</v>
      </c>
      <c r="C44" s="59">
        <v>2</v>
      </c>
      <c r="D44" s="74" t="s">
        <v>73</v>
      </c>
      <c r="E44" s="75">
        <v>234</v>
      </c>
      <c r="F44" s="75">
        <v>193</v>
      </c>
      <c r="G44" s="75">
        <v>253</v>
      </c>
      <c r="H44" s="75">
        <v>226</v>
      </c>
      <c r="I44" s="75">
        <v>177</v>
      </c>
      <c r="J44" s="75">
        <v>205</v>
      </c>
      <c r="K44" s="75"/>
      <c r="L44" s="75">
        <f t="shared" si="2"/>
        <v>1288</v>
      </c>
      <c r="M44" s="76">
        <f t="shared" si="1"/>
        <v>214.66666666666666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59" t="s">
        <v>49</v>
      </c>
      <c r="B45" s="73">
        <v>39957</v>
      </c>
      <c r="C45" s="59">
        <v>1</v>
      </c>
      <c r="D45" s="74" t="s">
        <v>75</v>
      </c>
      <c r="E45" s="75">
        <v>210</v>
      </c>
      <c r="F45" s="75">
        <v>188</v>
      </c>
      <c r="G45" s="75">
        <v>182</v>
      </c>
      <c r="H45" s="75">
        <v>178</v>
      </c>
      <c r="I45" s="75">
        <v>184</v>
      </c>
      <c r="J45" s="75">
        <v>209</v>
      </c>
      <c r="K45" s="75"/>
      <c r="L45" s="75">
        <f t="shared" si="2"/>
        <v>1151</v>
      </c>
      <c r="M45" s="76">
        <f t="shared" si="1"/>
        <v>191.83333333333334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59" t="s">
        <v>50</v>
      </c>
      <c r="B46" s="73">
        <v>39962</v>
      </c>
      <c r="C46" s="59">
        <v>7</v>
      </c>
      <c r="D46" s="74" t="s">
        <v>20</v>
      </c>
      <c r="E46" s="75">
        <v>221</v>
      </c>
      <c r="F46" s="75">
        <v>211</v>
      </c>
      <c r="G46" s="75">
        <v>190</v>
      </c>
      <c r="H46" s="75">
        <v>223</v>
      </c>
      <c r="I46" s="75">
        <v>218</v>
      </c>
      <c r="J46" s="75">
        <v>167</v>
      </c>
      <c r="K46" s="75"/>
      <c r="L46" s="75">
        <f t="shared" si="2"/>
        <v>1230</v>
      </c>
      <c r="M46" s="76">
        <f t="shared" si="1"/>
        <v>205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59" t="s">
        <v>51</v>
      </c>
      <c r="B47" s="73">
        <v>39962</v>
      </c>
      <c r="C47" s="59">
        <v>1</v>
      </c>
      <c r="D47" s="74" t="s">
        <v>17</v>
      </c>
      <c r="E47" s="75">
        <v>182</v>
      </c>
      <c r="F47" s="75">
        <v>172</v>
      </c>
      <c r="G47" s="75">
        <v>195</v>
      </c>
      <c r="H47" s="75">
        <v>182</v>
      </c>
      <c r="I47" s="75">
        <v>202</v>
      </c>
      <c r="J47" s="75">
        <v>178</v>
      </c>
      <c r="K47" s="75"/>
      <c r="L47" s="75">
        <f t="shared" si="2"/>
        <v>1111</v>
      </c>
      <c r="M47" s="76">
        <f t="shared" si="1"/>
        <v>185.16666666666666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59" t="s">
        <v>52</v>
      </c>
      <c r="B48" s="73">
        <v>39964</v>
      </c>
      <c r="C48" s="59">
        <v>8</v>
      </c>
      <c r="D48" s="74" t="s">
        <v>20</v>
      </c>
      <c r="E48" s="75">
        <v>201</v>
      </c>
      <c r="F48" s="75">
        <v>193</v>
      </c>
      <c r="G48" s="75">
        <v>246</v>
      </c>
      <c r="H48" s="75">
        <v>158</v>
      </c>
      <c r="I48" s="75">
        <v>0</v>
      </c>
      <c r="J48" s="75">
        <v>0</v>
      </c>
      <c r="K48" s="75"/>
      <c r="L48" s="75">
        <f t="shared" si="2"/>
        <v>798</v>
      </c>
      <c r="M48" s="76">
        <f t="shared" si="1"/>
        <v>133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59" t="s">
        <v>53</v>
      </c>
      <c r="B49" s="73">
        <v>39964</v>
      </c>
      <c r="C49" s="59">
        <v>2</v>
      </c>
      <c r="D49" s="74" t="s">
        <v>140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/>
      <c r="L49" s="75">
        <f t="shared" si="2"/>
        <v>0</v>
      </c>
      <c r="M49" s="76">
        <f t="shared" si="1"/>
        <v>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59" t="s">
        <v>54</v>
      </c>
      <c r="B50" s="73">
        <v>39964</v>
      </c>
      <c r="C50" s="59">
        <v>3</v>
      </c>
      <c r="D50" s="74" t="s">
        <v>140</v>
      </c>
      <c r="E50" s="75">
        <v>201</v>
      </c>
      <c r="F50" s="75">
        <v>178</v>
      </c>
      <c r="G50" s="75">
        <v>214</v>
      </c>
      <c r="H50" s="75">
        <v>167</v>
      </c>
      <c r="I50" s="75">
        <v>205</v>
      </c>
      <c r="J50" s="75">
        <v>0</v>
      </c>
      <c r="K50" s="75"/>
      <c r="L50" s="75">
        <f t="shared" si="2"/>
        <v>965</v>
      </c>
      <c r="M50" s="76">
        <f t="shared" si="1"/>
        <v>160.83333333333334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59" t="s">
        <v>55</v>
      </c>
      <c r="B51" s="73">
        <v>39964</v>
      </c>
      <c r="C51" s="59">
        <v>9</v>
      </c>
      <c r="D51" s="74" t="s">
        <v>20</v>
      </c>
      <c r="E51" s="75">
        <v>213</v>
      </c>
      <c r="F51" s="75">
        <v>164</v>
      </c>
      <c r="G51" s="75">
        <v>184</v>
      </c>
      <c r="H51" s="75">
        <v>242</v>
      </c>
      <c r="I51" s="75">
        <v>201</v>
      </c>
      <c r="J51" s="75">
        <v>148</v>
      </c>
      <c r="K51" s="75"/>
      <c r="L51" s="75">
        <f t="shared" si="2"/>
        <v>1152</v>
      </c>
      <c r="M51" s="76">
        <f t="shared" si="1"/>
        <v>192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59" t="s">
        <v>56</v>
      </c>
      <c r="B52" s="73">
        <v>39965</v>
      </c>
      <c r="C52" s="59">
        <v>10</v>
      </c>
      <c r="D52" s="74" t="s">
        <v>20</v>
      </c>
      <c r="E52" s="75">
        <v>242</v>
      </c>
      <c r="F52" s="75">
        <v>201</v>
      </c>
      <c r="G52" s="75">
        <v>148</v>
      </c>
      <c r="H52" s="75">
        <v>188</v>
      </c>
      <c r="I52" s="75">
        <v>0</v>
      </c>
      <c r="J52" s="75">
        <v>0</v>
      </c>
      <c r="K52" s="75"/>
      <c r="L52" s="75">
        <f t="shared" si="2"/>
        <v>779</v>
      </c>
      <c r="M52" s="76">
        <f t="shared" si="1"/>
        <v>129.83333333333334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25"/>
      <c r="B53" s="89"/>
      <c r="C53" s="25"/>
      <c r="D53" s="92"/>
      <c r="E53" s="90"/>
      <c r="F53" s="90"/>
      <c r="G53" s="90"/>
      <c r="H53" s="90"/>
      <c r="I53" s="90"/>
      <c r="J53" s="90"/>
      <c r="K53" s="90"/>
      <c r="L53" s="90"/>
      <c r="M53" s="91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25"/>
      <c r="B54" s="89"/>
      <c r="C54" s="25"/>
      <c r="D54" s="92"/>
      <c r="E54" s="90"/>
      <c r="F54" s="90"/>
      <c r="G54" s="90"/>
      <c r="H54" s="90"/>
      <c r="I54" s="90"/>
      <c r="J54" s="90"/>
      <c r="K54" s="90"/>
      <c r="L54" s="90"/>
      <c r="M54" s="91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25"/>
      <c r="B55" s="89"/>
      <c r="C55" s="25"/>
      <c r="D55" s="92"/>
      <c r="E55" s="90"/>
      <c r="F55" s="90"/>
      <c r="G55" s="90"/>
      <c r="H55" s="90"/>
      <c r="I55" s="90"/>
      <c r="J55" s="90"/>
      <c r="K55" s="90"/>
      <c r="L55" s="90"/>
      <c r="M55" s="91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>
      <c r="A56" s="25"/>
      <c r="B56" s="89"/>
      <c r="C56" s="25"/>
      <c r="D56" s="92"/>
      <c r="E56" s="90"/>
      <c r="F56" s="90"/>
      <c r="G56" s="90"/>
      <c r="H56" s="90"/>
      <c r="I56" s="90"/>
      <c r="J56" s="90"/>
      <c r="K56" s="90"/>
      <c r="L56" s="90"/>
      <c r="M56" s="91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>
      <c r="A57" s="25"/>
      <c r="B57" s="89"/>
      <c r="C57" s="25"/>
      <c r="D57" s="92"/>
      <c r="E57" s="90"/>
      <c r="F57" s="90"/>
      <c r="G57" s="90"/>
      <c r="H57" s="90"/>
      <c r="I57" s="90"/>
      <c r="J57" s="90"/>
      <c r="K57" s="90"/>
      <c r="L57" s="90"/>
      <c r="M57" s="91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25"/>
      <c r="B58" s="89"/>
      <c r="C58" s="25"/>
      <c r="D58" s="92"/>
      <c r="E58" s="90"/>
      <c r="F58" s="90"/>
      <c r="G58" s="90"/>
      <c r="H58" s="90"/>
      <c r="I58" s="90"/>
      <c r="J58" s="90"/>
      <c r="K58" s="90"/>
      <c r="L58" s="90"/>
      <c r="M58" s="91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25"/>
      <c r="B59" s="89"/>
      <c r="C59" s="25"/>
      <c r="D59" s="92"/>
      <c r="E59" s="90"/>
      <c r="F59" s="90"/>
      <c r="G59" s="90"/>
      <c r="H59" s="90"/>
      <c r="I59" s="90"/>
      <c r="J59" s="90"/>
      <c r="K59" s="90"/>
      <c r="L59" s="90"/>
      <c r="M59" s="91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25"/>
      <c r="B60" s="89"/>
      <c r="C60" s="25"/>
      <c r="D60" s="92"/>
      <c r="E60" s="90"/>
      <c r="F60" s="90"/>
      <c r="G60" s="90"/>
      <c r="H60" s="90"/>
      <c r="I60" s="90"/>
      <c r="J60" s="90"/>
      <c r="K60" s="90"/>
      <c r="L60" s="90"/>
      <c r="M60" s="91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25"/>
      <c r="B61" s="89"/>
      <c r="C61" s="25"/>
      <c r="D61" s="92"/>
      <c r="E61" s="90"/>
      <c r="F61" s="90"/>
      <c r="G61" s="90"/>
      <c r="H61" s="90"/>
      <c r="I61" s="90"/>
      <c r="J61" s="90"/>
      <c r="K61" s="90"/>
      <c r="L61" s="90"/>
      <c r="M61" s="91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25"/>
      <c r="B62" s="89"/>
      <c r="C62" s="25"/>
      <c r="D62" s="92"/>
      <c r="E62" s="90"/>
      <c r="F62" s="90"/>
      <c r="G62" s="90"/>
      <c r="H62" s="90"/>
      <c r="I62" s="90"/>
      <c r="J62" s="90"/>
      <c r="K62" s="90"/>
      <c r="L62" s="90"/>
      <c r="M62" s="91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25"/>
      <c r="B63" s="89"/>
      <c r="C63" s="25"/>
      <c r="D63" s="92"/>
      <c r="E63" s="90"/>
      <c r="F63" s="90"/>
      <c r="G63" s="90"/>
      <c r="H63" s="90"/>
      <c r="I63" s="90"/>
      <c r="J63" s="90"/>
      <c r="K63" s="90"/>
      <c r="L63" s="90"/>
      <c r="M63" s="91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75">
      <c r="A64" s="25"/>
      <c r="B64" s="89"/>
      <c r="C64" s="25"/>
      <c r="D64" s="92"/>
      <c r="E64" s="90"/>
      <c r="F64" s="90"/>
      <c r="G64" s="90"/>
      <c r="H64" s="90"/>
      <c r="I64" s="90"/>
      <c r="J64" s="90"/>
      <c r="K64" s="90"/>
      <c r="L64" s="90"/>
      <c r="M64" s="91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75">
      <c r="A65" s="25"/>
      <c r="B65" s="89"/>
      <c r="C65" s="25"/>
      <c r="D65" s="92"/>
      <c r="E65" s="90"/>
      <c r="F65" s="90"/>
      <c r="G65" s="90"/>
      <c r="H65" s="90"/>
      <c r="I65" s="90"/>
      <c r="J65" s="90"/>
      <c r="K65" s="90"/>
      <c r="L65" s="90"/>
      <c r="M65" s="91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75">
      <c r="A66" s="25"/>
      <c r="B66" s="89"/>
      <c r="C66" s="25"/>
      <c r="D66" s="92"/>
      <c r="E66" s="90"/>
      <c r="F66" s="90"/>
      <c r="G66" s="90"/>
      <c r="H66" s="90"/>
      <c r="I66" s="90"/>
      <c r="J66" s="90"/>
      <c r="K66" s="90"/>
      <c r="L66" s="90"/>
      <c r="M66" s="91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75">
      <c r="A67" s="25"/>
      <c r="B67" s="89"/>
      <c r="C67" s="25"/>
      <c r="D67" s="92"/>
      <c r="E67" s="90"/>
      <c r="F67" s="90"/>
      <c r="G67" s="90"/>
      <c r="H67" s="90"/>
      <c r="I67" s="90"/>
      <c r="J67" s="90"/>
      <c r="K67" s="90"/>
      <c r="L67" s="90"/>
      <c r="M67" s="91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>
      <c r="A68" s="25"/>
      <c r="B68" s="89"/>
      <c r="C68" s="25"/>
      <c r="D68" s="92"/>
      <c r="E68" s="90"/>
      <c r="F68" s="90"/>
      <c r="G68" s="90"/>
      <c r="H68" s="90"/>
      <c r="I68" s="90"/>
      <c r="J68" s="90"/>
      <c r="K68" s="90"/>
      <c r="L68" s="90"/>
      <c r="M68" s="91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>
      <c r="A69" s="25"/>
      <c r="B69" s="89"/>
      <c r="C69" s="25"/>
      <c r="D69" s="92"/>
      <c r="E69" s="90"/>
      <c r="F69" s="90"/>
      <c r="G69" s="90"/>
      <c r="H69" s="90"/>
      <c r="I69" s="90"/>
      <c r="J69" s="90"/>
      <c r="K69" s="90"/>
      <c r="L69" s="90"/>
      <c r="M69" s="91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>
      <c r="A70" s="25"/>
      <c r="B70" s="89"/>
      <c r="C70" s="25"/>
      <c r="D70" s="92"/>
      <c r="E70" s="90"/>
      <c r="F70" s="90"/>
      <c r="G70" s="90"/>
      <c r="H70" s="90"/>
      <c r="I70" s="90"/>
      <c r="J70" s="90"/>
      <c r="K70" s="90"/>
      <c r="L70" s="90"/>
      <c r="M70" s="91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>
      <c r="A71" s="25"/>
      <c r="B71" s="89"/>
      <c r="C71" s="25"/>
      <c r="D71" s="92"/>
      <c r="E71" s="90"/>
      <c r="F71" s="90"/>
      <c r="G71" s="90"/>
      <c r="H71" s="90"/>
      <c r="I71" s="90"/>
      <c r="J71" s="90"/>
      <c r="K71" s="90"/>
      <c r="L71" s="90"/>
      <c r="M71" s="91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>
      <c r="A72" s="25"/>
      <c r="B72" s="89"/>
      <c r="C72" s="25"/>
      <c r="D72" s="92"/>
      <c r="E72" s="90"/>
      <c r="F72" s="90"/>
      <c r="G72" s="90"/>
      <c r="H72" s="90"/>
      <c r="I72" s="90"/>
      <c r="J72" s="90"/>
      <c r="K72" s="90"/>
      <c r="L72" s="90"/>
      <c r="M72" s="91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>
      <c r="A73" s="25"/>
      <c r="B73" s="89"/>
      <c r="C73" s="25"/>
      <c r="D73" s="92"/>
      <c r="E73" s="90"/>
      <c r="F73" s="90"/>
      <c r="G73" s="90"/>
      <c r="H73" s="90"/>
      <c r="I73" s="90"/>
      <c r="J73" s="90"/>
      <c r="K73" s="90"/>
      <c r="L73" s="90"/>
      <c r="M73" s="91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>
      <c r="A74" s="25"/>
      <c r="B74" s="89"/>
      <c r="C74" s="25"/>
      <c r="D74" s="92"/>
      <c r="E74" s="90"/>
      <c r="F74" s="90"/>
      <c r="G74" s="90"/>
      <c r="H74" s="90"/>
      <c r="I74" s="90"/>
      <c r="J74" s="90"/>
      <c r="K74" s="90"/>
      <c r="L74" s="90"/>
      <c r="M74" s="91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>
      <c r="A75" s="25"/>
      <c r="B75" s="89"/>
      <c r="C75" s="25"/>
      <c r="D75" s="92"/>
      <c r="E75" s="90"/>
      <c r="F75" s="90"/>
      <c r="G75" s="90"/>
      <c r="H75" s="90"/>
      <c r="I75" s="90"/>
      <c r="J75" s="90"/>
      <c r="K75" s="90"/>
      <c r="L75" s="90"/>
      <c r="M75" s="91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>
      <c r="A76" s="25"/>
      <c r="B76" s="89"/>
      <c r="C76" s="25"/>
      <c r="D76" s="23"/>
      <c r="E76" s="90"/>
      <c r="F76" s="90"/>
      <c r="G76" s="90"/>
      <c r="H76" s="90"/>
      <c r="I76" s="90"/>
      <c r="J76" s="90"/>
      <c r="K76" s="90"/>
      <c r="L76" s="90"/>
      <c r="M76" s="91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</sheetData>
  <mergeCells count="2">
    <mergeCell ref="F6:G6"/>
    <mergeCell ref="F17:G17"/>
  </mergeCells>
  <conditionalFormatting sqref="F17 H24 H17 H13:H15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3"/>
  <sheetViews>
    <sheetView workbookViewId="0" topLeftCell="A81">
      <selection activeCell="D120" sqref="D120"/>
    </sheetView>
  </sheetViews>
  <sheetFormatPr defaultColWidth="9.140625" defaultRowHeight="12.75"/>
  <cols>
    <col min="2" max="2" width="13.28125" style="0" customWidth="1"/>
    <col min="4" max="4" width="16.8515625" style="0" customWidth="1"/>
    <col min="5" max="5" width="11.57421875" style="0" customWidth="1"/>
    <col min="7" max="7" width="5.7109375" style="0" customWidth="1"/>
    <col min="8" max="8" width="9.8515625" style="0" customWidth="1"/>
  </cols>
  <sheetData>
    <row r="1" spans="14:26" ht="12.75"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16" t="s">
        <v>11</v>
      </c>
      <c r="B2" s="27" t="s">
        <v>12</v>
      </c>
      <c r="C2" s="16" t="s">
        <v>13</v>
      </c>
      <c r="D2" s="28" t="s">
        <v>4</v>
      </c>
      <c r="E2" s="29">
        <v>1</v>
      </c>
      <c r="F2" s="29">
        <v>2</v>
      </c>
      <c r="G2" s="29">
        <v>3</v>
      </c>
      <c r="H2" s="29">
        <v>4</v>
      </c>
      <c r="I2" s="29">
        <v>5</v>
      </c>
      <c r="J2" s="29">
        <v>6</v>
      </c>
      <c r="K2" s="29" t="s">
        <v>14</v>
      </c>
      <c r="L2" s="29" t="s">
        <v>15</v>
      </c>
      <c r="M2" s="30" t="s">
        <v>7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20" t="s">
        <v>33</v>
      </c>
      <c r="B3" s="31">
        <v>39699</v>
      </c>
      <c r="C3" s="18">
        <v>1</v>
      </c>
      <c r="D3" s="15" t="s">
        <v>8</v>
      </c>
      <c r="E3" s="14">
        <v>206</v>
      </c>
      <c r="F3" s="14">
        <v>214</v>
      </c>
      <c r="G3" s="14">
        <v>175</v>
      </c>
      <c r="H3" s="14">
        <v>179</v>
      </c>
      <c r="I3" s="14">
        <v>168</v>
      </c>
      <c r="J3" s="14">
        <v>211</v>
      </c>
      <c r="K3" s="14"/>
      <c r="L3" s="14">
        <f>SUM(E3:J3)</f>
        <v>1153</v>
      </c>
      <c r="M3" s="34">
        <f>L3/6</f>
        <v>192.16666666666666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20" t="s">
        <v>34</v>
      </c>
      <c r="B4" s="31">
        <v>39699</v>
      </c>
      <c r="C4" s="18">
        <v>1</v>
      </c>
      <c r="D4" s="15" t="s">
        <v>20</v>
      </c>
      <c r="E4" s="14">
        <v>212</v>
      </c>
      <c r="F4" s="14">
        <v>171</v>
      </c>
      <c r="G4" s="14">
        <v>223</v>
      </c>
      <c r="H4" s="14">
        <v>214</v>
      </c>
      <c r="I4" s="14">
        <v>164</v>
      </c>
      <c r="J4" s="14">
        <v>135</v>
      </c>
      <c r="K4" s="14"/>
      <c r="L4" s="14">
        <f>SUM(E4:J4)</f>
        <v>1119</v>
      </c>
      <c r="M4" s="34">
        <f>L4/6</f>
        <v>186.5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20" t="s">
        <v>35</v>
      </c>
      <c r="B5" s="31">
        <v>39700</v>
      </c>
      <c r="C5" s="18">
        <v>1</v>
      </c>
      <c r="D5" s="15" t="s">
        <v>9</v>
      </c>
      <c r="E5" s="14">
        <v>164</v>
      </c>
      <c r="F5" s="14">
        <v>167</v>
      </c>
      <c r="G5" s="14">
        <v>224</v>
      </c>
      <c r="H5" s="14">
        <v>152</v>
      </c>
      <c r="I5" s="14">
        <v>170</v>
      </c>
      <c r="J5" s="14">
        <v>180</v>
      </c>
      <c r="K5" s="14"/>
      <c r="L5" s="14">
        <f>SUM(E5:J5)</f>
        <v>1057</v>
      </c>
      <c r="M5" s="34">
        <f>L5/6</f>
        <v>176.16666666666666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20" t="s">
        <v>36</v>
      </c>
      <c r="B6" s="31">
        <v>39700</v>
      </c>
      <c r="C6" s="18">
        <v>2</v>
      </c>
      <c r="D6" s="15" t="s">
        <v>20</v>
      </c>
      <c r="E6" s="14">
        <v>191</v>
      </c>
      <c r="F6" s="14">
        <v>168</v>
      </c>
      <c r="G6" s="14">
        <v>167</v>
      </c>
      <c r="H6" s="14">
        <v>151</v>
      </c>
      <c r="I6" s="14">
        <v>149</v>
      </c>
      <c r="J6" s="14">
        <v>180</v>
      </c>
      <c r="K6" s="14"/>
      <c r="L6" s="14">
        <f aca="true" t="shared" si="0" ref="L6:L14">SUM(E6:J6)</f>
        <v>1006</v>
      </c>
      <c r="M6" s="34">
        <f aca="true" t="shared" si="1" ref="M6:M79">L6/6</f>
        <v>167.66666666666666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20" t="s">
        <v>37</v>
      </c>
      <c r="B7" s="31">
        <v>39700</v>
      </c>
      <c r="C7" s="18">
        <v>1</v>
      </c>
      <c r="D7" s="15" t="s">
        <v>17</v>
      </c>
      <c r="E7" s="14">
        <v>208</v>
      </c>
      <c r="F7" s="14">
        <v>179</v>
      </c>
      <c r="G7" s="14">
        <v>149</v>
      </c>
      <c r="H7" s="14">
        <v>156</v>
      </c>
      <c r="I7" s="14">
        <v>170</v>
      </c>
      <c r="J7" s="14">
        <v>132</v>
      </c>
      <c r="K7" s="14"/>
      <c r="L7" s="14">
        <f t="shared" si="0"/>
        <v>994</v>
      </c>
      <c r="M7" s="34">
        <f t="shared" si="1"/>
        <v>165.66666666666666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20" t="s">
        <v>38</v>
      </c>
      <c r="B8" s="31">
        <v>39700</v>
      </c>
      <c r="C8" s="18">
        <v>1</v>
      </c>
      <c r="D8" s="15" t="s">
        <v>22</v>
      </c>
      <c r="E8" s="14">
        <v>166</v>
      </c>
      <c r="F8" s="14">
        <v>134</v>
      </c>
      <c r="G8" s="14">
        <v>156</v>
      </c>
      <c r="H8" s="14">
        <v>167</v>
      </c>
      <c r="I8" s="14">
        <v>183</v>
      </c>
      <c r="J8" s="14">
        <v>115</v>
      </c>
      <c r="K8" s="14"/>
      <c r="L8" s="14">
        <f t="shared" si="0"/>
        <v>921</v>
      </c>
      <c r="M8" s="34">
        <f t="shared" si="1"/>
        <v>153.5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20" t="s">
        <v>39</v>
      </c>
      <c r="B9" s="31">
        <v>39701</v>
      </c>
      <c r="C9" s="18">
        <v>1</v>
      </c>
      <c r="D9" s="15" t="s">
        <v>16</v>
      </c>
      <c r="E9" s="14">
        <v>183</v>
      </c>
      <c r="F9" s="14">
        <v>187</v>
      </c>
      <c r="G9" s="14">
        <v>153</v>
      </c>
      <c r="H9" s="14">
        <v>180</v>
      </c>
      <c r="I9" s="14">
        <v>257</v>
      </c>
      <c r="J9" s="14">
        <v>218</v>
      </c>
      <c r="K9" s="14"/>
      <c r="L9" s="14">
        <f t="shared" si="0"/>
        <v>1178</v>
      </c>
      <c r="M9" s="34">
        <f t="shared" si="1"/>
        <v>196.33333333333334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20" t="s">
        <v>40</v>
      </c>
      <c r="B10" s="31">
        <v>39701</v>
      </c>
      <c r="C10" s="18">
        <v>2</v>
      </c>
      <c r="D10" s="15" t="s">
        <v>17</v>
      </c>
      <c r="E10" s="14">
        <v>171</v>
      </c>
      <c r="F10" s="14">
        <v>189</v>
      </c>
      <c r="G10" s="14">
        <v>202</v>
      </c>
      <c r="H10" s="14">
        <v>177</v>
      </c>
      <c r="I10" s="14">
        <v>218</v>
      </c>
      <c r="J10" s="14">
        <v>203</v>
      </c>
      <c r="K10" s="14"/>
      <c r="L10" s="14">
        <f t="shared" si="0"/>
        <v>1160</v>
      </c>
      <c r="M10" s="34">
        <f t="shared" si="1"/>
        <v>193.33333333333334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20" t="s">
        <v>41</v>
      </c>
      <c r="B11" s="31">
        <v>39703</v>
      </c>
      <c r="C11" s="18">
        <v>2</v>
      </c>
      <c r="D11" s="15" t="s">
        <v>8</v>
      </c>
      <c r="E11" s="14">
        <v>223</v>
      </c>
      <c r="F11" s="14">
        <v>158</v>
      </c>
      <c r="G11" s="14">
        <v>179</v>
      </c>
      <c r="H11" s="14">
        <v>205</v>
      </c>
      <c r="I11" s="14">
        <v>200</v>
      </c>
      <c r="J11" s="14">
        <v>178</v>
      </c>
      <c r="K11" s="14"/>
      <c r="L11" s="14">
        <f t="shared" si="0"/>
        <v>1143</v>
      </c>
      <c r="M11" s="34">
        <f t="shared" si="1"/>
        <v>190.5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20" t="s">
        <v>42</v>
      </c>
      <c r="B12" s="31">
        <v>39703</v>
      </c>
      <c r="C12" s="18">
        <v>2</v>
      </c>
      <c r="D12" s="15" t="s">
        <v>9</v>
      </c>
      <c r="E12" s="14">
        <v>243</v>
      </c>
      <c r="F12" s="14">
        <v>228</v>
      </c>
      <c r="G12" s="14">
        <v>213</v>
      </c>
      <c r="H12" s="14">
        <v>196</v>
      </c>
      <c r="I12" s="14">
        <v>211</v>
      </c>
      <c r="J12" s="14">
        <v>197</v>
      </c>
      <c r="K12" s="14"/>
      <c r="L12" s="14">
        <f t="shared" si="0"/>
        <v>1288</v>
      </c>
      <c r="M12" s="34">
        <f t="shared" si="1"/>
        <v>214.66666666666666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20" t="s">
        <v>43</v>
      </c>
      <c r="B13" s="31">
        <v>39705</v>
      </c>
      <c r="C13" s="18">
        <v>1</v>
      </c>
      <c r="D13" s="15" t="s">
        <v>19</v>
      </c>
      <c r="E13" s="14">
        <v>179</v>
      </c>
      <c r="F13" s="14">
        <v>207</v>
      </c>
      <c r="G13" s="14">
        <v>205</v>
      </c>
      <c r="H13" s="14">
        <v>192</v>
      </c>
      <c r="I13" s="14">
        <v>140</v>
      </c>
      <c r="J13" s="14">
        <v>146</v>
      </c>
      <c r="K13" s="14"/>
      <c r="L13" s="14">
        <f t="shared" si="0"/>
        <v>1069</v>
      </c>
      <c r="M13" s="34">
        <f t="shared" si="1"/>
        <v>178.16666666666666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20" t="s">
        <v>44</v>
      </c>
      <c r="B14" s="31">
        <v>39705</v>
      </c>
      <c r="C14" s="18">
        <v>1</v>
      </c>
      <c r="D14" s="15" t="s">
        <v>18</v>
      </c>
      <c r="E14" s="14">
        <v>165</v>
      </c>
      <c r="F14" s="14">
        <v>146</v>
      </c>
      <c r="G14" s="14">
        <v>150</v>
      </c>
      <c r="H14" s="14">
        <v>133</v>
      </c>
      <c r="I14" s="14">
        <v>212</v>
      </c>
      <c r="J14" s="14">
        <v>167</v>
      </c>
      <c r="K14" s="14"/>
      <c r="L14" s="14">
        <f t="shared" si="0"/>
        <v>973</v>
      </c>
      <c r="M14" s="34">
        <f t="shared" si="1"/>
        <v>162.16666666666666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20" t="s">
        <v>45</v>
      </c>
      <c r="B15" s="31">
        <v>39705</v>
      </c>
      <c r="C15" s="18">
        <v>1</v>
      </c>
      <c r="D15" s="15" t="s">
        <v>21</v>
      </c>
      <c r="E15" s="14">
        <v>157</v>
      </c>
      <c r="F15" s="14">
        <v>187</v>
      </c>
      <c r="G15" s="14">
        <v>160</v>
      </c>
      <c r="H15" s="14">
        <v>221</v>
      </c>
      <c r="I15" s="14">
        <v>234</v>
      </c>
      <c r="J15" s="14">
        <v>189</v>
      </c>
      <c r="K15" s="14"/>
      <c r="L15" s="14">
        <f>SUM(E15:J15)</f>
        <v>1148</v>
      </c>
      <c r="M15" s="34">
        <f t="shared" si="1"/>
        <v>191.33333333333334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20" t="s">
        <v>46</v>
      </c>
      <c r="B16" s="31">
        <v>39705</v>
      </c>
      <c r="C16" s="18">
        <v>1</v>
      </c>
      <c r="D16" s="15" t="s">
        <v>26</v>
      </c>
      <c r="E16" s="14">
        <v>160</v>
      </c>
      <c r="F16" s="14">
        <v>110</v>
      </c>
      <c r="G16" s="14">
        <v>114</v>
      </c>
      <c r="H16" s="14">
        <v>166</v>
      </c>
      <c r="I16" s="14">
        <v>124</v>
      </c>
      <c r="J16" s="14">
        <v>96</v>
      </c>
      <c r="K16" s="14">
        <v>60</v>
      </c>
      <c r="L16" s="14">
        <v>830</v>
      </c>
      <c r="M16" s="34">
        <f t="shared" si="1"/>
        <v>138.33333333333334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20" t="s">
        <v>47</v>
      </c>
      <c r="B17" s="31">
        <v>39706</v>
      </c>
      <c r="C17" s="18">
        <v>3</v>
      </c>
      <c r="D17" s="15" t="s">
        <v>20</v>
      </c>
      <c r="E17" s="14">
        <v>183</v>
      </c>
      <c r="F17" s="14">
        <v>182</v>
      </c>
      <c r="G17" s="14">
        <v>189</v>
      </c>
      <c r="H17" s="14">
        <v>219</v>
      </c>
      <c r="I17" s="14">
        <v>235</v>
      </c>
      <c r="J17" s="14">
        <v>256</v>
      </c>
      <c r="K17" s="14"/>
      <c r="L17" s="14">
        <f aca="true" t="shared" si="2" ref="L17:L28">SUM(E17:J17)</f>
        <v>1264</v>
      </c>
      <c r="M17" s="34">
        <f t="shared" si="1"/>
        <v>210.66666666666666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20" t="s">
        <v>48</v>
      </c>
      <c r="B18" s="44">
        <v>39706</v>
      </c>
      <c r="C18" s="45">
        <v>3</v>
      </c>
      <c r="D18" s="46" t="s">
        <v>9</v>
      </c>
      <c r="E18" s="43">
        <v>168</v>
      </c>
      <c r="F18" s="43">
        <v>167</v>
      </c>
      <c r="G18" s="43">
        <v>169</v>
      </c>
      <c r="H18" s="43">
        <v>176</v>
      </c>
      <c r="I18" s="43">
        <v>169</v>
      </c>
      <c r="J18" s="43">
        <v>210</v>
      </c>
      <c r="K18" s="43"/>
      <c r="L18" s="43">
        <f t="shared" si="2"/>
        <v>1059</v>
      </c>
      <c r="M18" s="34">
        <f t="shared" si="1"/>
        <v>176.5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20" t="s">
        <v>49</v>
      </c>
      <c r="B19" s="31">
        <v>39707</v>
      </c>
      <c r="C19" s="18">
        <v>1</v>
      </c>
      <c r="D19" s="15" t="s">
        <v>29</v>
      </c>
      <c r="E19" s="14">
        <v>179</v>
      </c>
      <c r="F19" s="14">
        <v>170</v>
      </c>
      <c r="G19" s="14">
        <v>208</v>
      </c>
      <c r="H19" s="14">
        <v>178</v>
      </c>
      <c r="I19" s="14">
        <v>176</v>
      </c>
      <c r="J19" s="14">
        <v>200</v>
      </c>
      <c r="K19" s="14"/>
      <c r="L19" s="42">
        <f t="shared" si="2"/>
        <v>1111</v>
      </c>
      <c r="M19" s="34">
        <f t="shared" si="1"/>
        <v>185.16666666666666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20" t="s">
        <v>50</v>
      </c>
      <c r="B20" s="31">
        <v>39707</v>
      </c>
      <c r="C20" s="18">
        <v>2</v>
      </c>
      <c r="D20" s="15" t="s">
        <v>16</v>
      </c>
      <c r="E20" s="14">
        <v>193</v>
      </c>
      <c r="F20" s="14">
        <v>203</v>
      </c>
      <c r="G20" s="14">
        <v>168</v>
      </c>
      <c r="H20" s="14">
        <v>199</v>
      </c>
      <c r="I20" s="14">
        <v>138</v>
      </c>
      <c r="J20" s="14">
        <v>240</v>
      </c>
      <c r="K20" s="14"/>
      <c r="L20" s="43">
        <f t="shared" si="2"/>
        <v>1141</v>
      </c>
      <c r="M20" s="34">
        <f t="shared" si="1"/>
        <v>190.16666666666666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20" t="s">
        <v>51</v>
      </c>
      <c r="B21" s="31">
        <v>39708</v>
      </c>
      <c r="C21" s="18">
        <v>3</v>
      </c>
      <c r="D21" s="15" t="s">
        <v>8</v>
      </c>
      <c r="E21" s="14">
        <v>191</v>
      </c>
      <c r="F21" s="14">
        <v>170</v>
      </c>
      <c r="G21" s="14">
        <v>228</v>
      </c>
      <c r="H21" s="14">
        <v>144</v>
      </c>
      <c r="I21" s="14">
        <v>191</v>
      </c>
      <c r="J21" s="14">
        <v>180</v>
      </c>
      <c r="K21" s="14"/>
      <c r="L21" s="43">
        <f t="shared" si="2"/>
        <v>1104</v>
      </c>
      <c r="M21" s="34">
        <f t="shared" si="1"/>
        <v>184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20" t="s">
        <v>52</v>
      </c>
      <c r="B22" s="31">
        <v>39708</v>
      </c>
      <c r="C22" s="18">
        <v>4</v>
      </c>
      <c r="D22" s="15" t="s">
        <v>20</v>
      </c>
      <c r="E22" s="14">
        <v>182</v>
      </c>
      <c r="F22" s="14">
        <v>224</v>
      </c>
      <c r="G22" s="14">
        <v>181</v>
      </c>
      <c r="H22" s="14">
        <v>155</v>
      </c>
      <c r="I22" s="14">
        <v>244</v>
      </c>
      <c r="J22" s="14">
        <v>198</v>
      </c>
      <c r="K22" s="14"/>
      <c r="L22" s="43">
        <f t="shared" si="2"/>
        <v>1184</v>
      </c>
      <c r="M22" s="34">
        <f t="shared" si="1"/>
        <v>197.33333333333334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20" t="s">
        <v>53</v>
      </c>
      <c r="B23" s="31">
        <v>39708</v>
      </c>
      <c r="C23" s="18">
        <v>3</v>
      </c>
      <c r="D23" s="15" t="s">
        <v>17</v>
      </c>
      <c r="E23" s="14">
        <v>185</v>
      </c>
      <c r="F23" s="14">
        <v>175</v>
      </c>
      <c r="G23" s="14">
        <v>154</v>
      </c>
      <c r="H23" s="14">
        <v>181</v>
      </c>
      <c r="I23" s="14">
        <v>139</v>
      </c>
      <c r="J23" s="14">
        <v>170</v>
      </c>
      <c r="K23" s="14"/>
      <c r="L23" s="43">
        <f t="shared" si="2"/>
        <v>1004</v>
      </c>
      <c r="M23" s="34">
        <f t="shared" si="1"/>
        <v>167.33333333333334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20" t="s">
        <v>54</v>
      </c>
      <c r="B24" s="31">
        <v>39708</v>
      </c>
      <c r="C24" s="18">
        <v>1</v>
      </c>
      <c r="D24" s="15" t="s">
        <v>30</v>
      </c>
      <c r="E24" s="14">
        <v>154</v>
      </c>
      <c r="F24" s="14">
        <v>147</v>
      </c>
      <c r="G24" s="14">
        <v>171</v>
      </c>
      <c r="H24" s="14">
        <v>178</v>
      </c>
      <c r="I24" s="14">
        <v>129</v>
      </c>
      <c r="J24" s="14">
        <v>178</v>
      </c>
      <c r="K24" s="14"/>
      <c r="L24" s="42">
        <f t="shared" si="2"/>
        <v>957</v>
      </c>
      <c r="M24" s="34">
        <f t="shared" si="1"/>
        <v>159.5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20" t="s">
        <v>55</v>
      </c>
      <c r="B25" s="31">
        <v>39709</v>
      </c>
      <c r="C25" s="18">
        <v>3</v>
      </c>
      <c r="D25" s="15" t="s">
        <v>16</v>
      </c>
      <c r="E25" s="14">
        <v>135</v>
      </c>
      <c r="F25" s="14">
        <v>194</v>
      </c>
      <c r="G25" s="14">
        <v>150</v>
      </c>
      <c r="H25" s="14">
        <v>199</v>
      </c>
      <c r="I25" s="14">
        <v>167</v>
      </c>
      <c r="J25" s="14">
        <v>194</v>
      </c>
      <c r="K25" s="14"/>
      <c r="L25" s="43">
        <f t="shared" si="2"/>
        <v>1039</v>
      </c>
      <c r="M25" s="34">
        <f t="shared" si="1"/>
        <v>173.16666666666666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20" t="s">
        <v>56</v>
      </c>
      <c r="B26" s="31">
        <v>39709</v>
      </c>
      <c r="C26" s="18">
        <v>1</v>
      </c>
      <c r="D26" s="15" t="s">
        <v>31</v>
      </c>
      <c r="E26" s="14">
        <v>199</v>
      </c>
      <c r="F26" s="14">
        <v>155</v>
      </c>
      <c r="G26" s="14">
        <v>170</v>
      </c>
      <c r="H26" s="14">
        <v>161</v>
      </c>
      <c r="I26" s="14">
        <v>205</v>
      </c>
      <c r="J26" s="14">
        <v>245</v>
      </c>
      <c r="K26" s="14"/>
      <c r="L26" s="42">
        <f t="shared" si="2"/>
        <v>1135</v>
      </c>
      <c r="M26" s="34">
        <f t="shared" si="1"/>
        <v>189.16666666666666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20" t="s">
        <v>57</v>
      </c>
      <c r="B27" s="31">
        <v>39710</v>
      </c>
      <c r="C27" s="18">
        <v>5</v>
      </c>
      <c r="D27" s="15" t="s">
        <v>20</v>
      </c>
      <c r="E27" s="14">
        <v>189</v>
      </c>
      <c r="F27" s="14">
        <v>161</v>
      </c>
      <c r="G27" s="14">
        <v>211</v>
      </c>
      <c r="H27" s="14">
        <v>181</v>
      </c>
      <c r="I27" s="14">
        <v>205</v>
      </c>
      <c r="J27" s="14">
        <v>152</v>
      </c>
      <c r="K27" s="14"/>
      <c r="L27" s="14">
        <f t="shared" si="2"/>
        <v>1099</v>
      </c>
      <c r="M27" s="34">
        <f t="shared" si="1"/>
        <v>183.16666666666666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20" t="s">
        <v>58</v>
      </c>
      <c r="B28" s="44">
        <v>39710</v>
      </c>
      <c r="C28" s="45">
        <v>1</v>
      </c>
      <c r="D28" s="46" t="s">
        <v>32</v>
      </c>
      <c r="E28" s="43">
        <v>190</v>
      </c>
      <c r="F28" s="43">
        <v>178</v>
      </c>
      <c r="G28" s="43">
        <v>223</v>
      </c>
      <c r="H28" s="43">
        <v>155</v>
      </c>
      <c r="I28" s="43">
        <v>147</v>
      </c>
      <c r="J28" s="43">
        <v>169</v>
      </c>
      <c r="K28" s="43"/>
      <c r="L28" s="42">
        <f t="shared" si="2"/>
        <v>1062</v>
      </c>
      <c r="M28" s="47">
        <f t="shared" si="1"/>
        <v>177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20" t="s">
        <v>59</v>
      </c>
      <c r="B29" s="44">
        <v>39711</v>
      </c>
      <c r="C29" s="45">
        <v>2</v>
      </c>
      <c r="D29" s="46" t="s">
        <v>21</v>
      </c>
      <c r="E29" s="43">
        <v>191</v>
      </c>
      <c r="F29" s="43">
        <v>189</v>
      </c>
      <c r="G29" s="43">
        <v>213</v>
      </c>
      <c r="H29" s="43">
        <v>196</v>
      </c>
      <c r="I29" s="43">
        <v>212</v>
      </c>
      <c r="J29" s="43">
        <v>197</v>
      </c>
      <c r="K29" s="43"/>
      <c r="L29" s="42">
        <f>SUM(E29:J29)</f>
        <v>1198</v>
      </c>
      <c r="M29" s="47">
        <f t="shared" si="1"/>
        <v>199.66666666666666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20" t="s">
        <v>60</v>
      </c>
      <c r="B30" s="31">
        <v>39711</v>
      </c>
      <c r="C30" s="18">
        <v>1</v>
      </c>
      <c r="D30" s="15" t="s">
        <v>76</v>
      </c>
      <c r="E30" s="14">
        <v>158</v>
      </c>
      <c r="F30" s="14">
        <v>139</v>
      </c>
      <c r="G30" s="14">
        <v>171</v>
      </c>
      <c r="H30" s="14">
        <v>168</v>
      </c>
      <c r="I30" s="14">
        <v>169</v>
      </c>
      <c r="J30" s="14">
        <v>171</v>
      </c>
      <c r="K30" s="14"/>
      <c r="L30" s="42">
        <f>SUM(E30:J30)</f>
        <v>976</v>
      </c>
      <c r="M30" s="34">
        <f t="shared" si="1"/>
        <v>162.66666666666666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20" t="s">
        <v>61</v>
      </c>
      <c r="B31" s="31">
        <v>39711</v>
      </c>
      <c r="C31" s="18">
        <v>2</v>
      </c>
      <c r="D31" s="15" t="s">
        <v>19</v>
      </c>
      <c r="E31" s="14">
        <v>142</v>
      </c>
      <c r="F31" s="14">
        <v>177</v>
      </c>
      <c r="G31" s="14">
        <v>168</v>
      </c>
      <c r="H31" s="14">
        <v>194</v>
      </c>
      <c r="I31" s="14">
        <v>205</v>
      </c>
      <c r="J31" s="14">
        <v>140</v>
      </c>
      <c r="K31" s="14"/>
      <c r="L31" s="42">
        <f>SUM(E31:J31)</f>
        <v>1026</v>
      </c>
      <c r="M31" s="34">
        <f t="shared" si="1"/>
        <v>171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20" t="s">
        <v>62</v>
      </c>
      <c r="B32" s="31">
        <v>39711</v>
      </c>
      <c r="C32" s="18">
        <v>2</v>
      </c>
      <c r="D32" s="15" t="s">
        <v>18</v>
      </c>
      <c r="E32" s="14">
        <v>156</v>
      </c>
      <c r="F32" s="14">
        <v>170</v>
      </c>
      <c r="G32" s="14">
        <v>188</v>
      </c>
      <c r="H32" s="14">
        <v>169</v>
      </c>
      <c r="I32" s="14">
        <v>138</v>
      </c>
      <c r="J32" s="14">
        <v>123</v>
      </c>
      <c r="K32" s="14"/>
      <c r="L32" s="42">
        <f>SUM(E32:J32)</f>
        <v>944</v>
      </c>
      <c r="M32" s="34">
        <f t="shared" si="1"/>
        <v>157.33333333333334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20" t="s">
        <v>63</v>
      </c>
      <c r="B33" s="31">
        <v>39711</v>
      </c>
      <c r="C33" s="18">
        <v>6</v>
      </c>
      <c r="D33" s="15" t="s">
        <v>20</v>
      </c>
      <c r="E33" s="14">
        <v>196</v>
      </c>
      <c r="F33" s="14">
        <v>174</v>
      </c>
      <c r="G33" s="14">
        <v>171</v>
      </c>
      <c r="H33" s="14">
        <v>151</v>
      </c>
      <c r="I33" s="14">
        <v>154</v>
      </c>
      <c r="J33" s="14">
        <v>185</v>
      </c>
      <c r="K33" s="14"/>
      <c r="L33" s="42">
        <f>SUM(E33:J33)</f>
        <v>1031</v>
      </c>
      <c r="M33" s="34">
        <f t="shared" si="1"/>
        <v>171.83333333333334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20" t="s">
        <v>64</v>
      </c>
      <c r="B34" s="31">
        <v>39711</v>
      </c>
      <c r="C34" s="18">
        <v>1</v>
      </c>
      <c r="D34" s="15" t="s">
        <v>71</v>
      </c>
      <c r="E34" s="14">
        <v>153</v>
      </c>
      <c r="F34" s="14">
        <v>145</v>
      </c>
      <c r="G34" s="14">
        <v>153</v>
      </c>
      <c r="H34" s="14">
        <v>180</v>
      </c>
      <c r="I34" s="14">
        <v>149</v>
      </c>
      <c r="J34" s="14">
        <v>160</v>
      </c>
      <c r="K34" s="14"/>
      <c r="L34" s="42">
        <f aca="true" t="shared" si="3" ref="L34:L40">SUM(E34:J34)</f>
        <v>940</v>
      </c>
      <c r="M34" s="34">
        <f t="shared" si="1"/>
        <v>156.66666666666666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20" t="s">
        <v>65</v>
      </c>
      <c r="B35" s="31">
        <v>39712</v>
      </c>
      <c r="C35" s="18">
        <v>1</v>
      </c>
      <c r="D35" s="15" t="s">
        <v>72</v>
      </c>
      <c r="E35" s="14">
        <v>146</v>
      </c>
      <c r="F35" s="14">
        <v>184</v>
      </c>
      <c r="G35" s="14">
        <v>209</v>
      </c>
      <c r="H35" s="14">
        <v>180</v>
      </c>
      <c r="I35" s="14">
        <v>194</v>
      </c>
      <c r="J35" s="14">
        <v>147</v>
      </c>
      <c r="K35" s="14"/>
      <c r="L35" s="42">
        <f t="shared" si="3"/>
        <v>1060</v>
      </c>
      <c r="M35" s="34">
        <f t="shared" si="1"/>
        <v>176.66666666666666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20" t="s">
        <v>66</v>
      </c>
      <c r="B36" s="31">
        <v>39712</v>
      </c>
      <c r="C36" s="18">
        <v>1</v>
      </c>
      <c r="D36" s="15" t="s">
        <v>73</v>
      </c>
      <c r="E36" s="14">
        <v>213</v>
      </c>
      <c r="F36" s="14">
        <v>195</v>
      </c>
      <c r="G36" s="14">
        <v>224</v>
      </c>
      <c r="H36" s="14">
        <v>206</v>
      </c>
      <c r="I36" s="14">
        <v>222</v>
      </c>
      <c r="J36" s="14">
        <v>226</v>
      </c>
      <c r="K36" s="14"/>
      <c r="L36" s="42">
        <f t="shared" si="3"/>
        <v>1286</v>
      </c>
      <c r="M36" s="34">
        <f t="shared" si="1"/>
        <v>214.33333333333334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20" t="s">
        <v>67</v>
      </c>
      <c r="B37" s="31">
        <v>39712</v>
      </c>
      <c r="C37" s="18">
        <v>3</v>
      </c>
      <c r="D37" s="15" t="s">
        <v>21</v>
      </c>
      <c r="E37" s="14">
        <v>258</v>
      </c>
      <c r="F37" s="14">
        <v>201</v>
      </c>
      <c r="G37" s="14">
        <v>202</v>
      </c>
      <c r="H37" s="14">
        <v>218</v>
      </c>
      <c r="I37" s="14">
        <v>211</v>
      </c>
      <c r="J37" s="14">
        <v>192</v>
      </c>
      <c r="K37" s="14"/>
      <c r="L37" s="42">
        <f t="shared" si="3"/>
        <v>1282</v>
      </c>
      <c r="M37" s="34">
        <f t="shared" si="1"/>
        <v>213.66666666666666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20" t="s">
        <v>68</v>
      </c>
      <c r="B38" s="31">
        <v>39712</v>
      </c>
      <c r="C38" s="18">
        <v>2</v>
      </c>
      <c r="D38" s="15" t="s">
        <v>26</v>
      </c>
      <c r="E38" s="14">
        <v>107</v>
      </c>
      <c r="F38" s="14">
        <v>117</v>
      </c>
      <c r="G38" s="14">
        <v>105</v>
      </c>
      <c r="H38" s="14">
        <v>115</v>
      </c>
      <c r="I38" s="14">
        <v>149</v>
      </c>
      <c r="J38" s="14">
        <v>132</v>
      </c>
      <c r="K38" s="14">
        <v>60</v>
      </c>
      <c r="L38" s="42">
        <f>SUM(E38:K38)</f>
        <v>785</v>
      </c>
      <c r="M38" s="34">
        <f t="shared" si="1"/>
        <v>130.83333333333334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20" t="s">
        <v>69</v>
      </c>
      <c r="B39" s="31">
        <v>39713</v>
      </c>
      <c r="C39" s="18">
        <v>1</v>
      </c>
      <c r="D39" s="15" t="s">
        <v>74</v>
      </c>
      <c r="E39" s="14">
        <v>175</v>
      </c>
      <c r="F39" s="14">
        <v>212</v>
      </c>
      <c r="G39" s="14">
        <v>229</v>
      </c>
      <c r="H39" s="14">
        <v>201</v>
      </c>
      <c r="I39" s="14">
        <v>195</v>
      </c>
      <c r="J39" s="14">
        <v>192</v>
      </c>
      <c r="K39" s="14"/>
      <c r="L39" s="42">
        <f t="shared" si="3"/>
        <v>1204</v>
      </c>
      <c r="M39" s="34">
        <f t="shared" si="1"/>
        <v>200.66666666666666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20" t="s">
        <v>70</v>
      </c>
      <c r="B40" s="52">
        <v>39713</v>
      </c>
      <c r="C40" s="53">
        <v>1</v>
      </c>
      <c r="D40" s="54" t="s">
        <v>75</v>
      </c>
      <c r="E40" s="42">
        <v>170</v>
      </c>
      <c r="F40" s="42">
        <v>233</v>
      </c>
      <c r="G40" s="42">
        <v>167</v>
      </c>
      <c r="H40" s="42">
        <v>246</v>
      </c>
      <c r="I40" s="42">
        <v>193</v>
      </c>
      <c r="J40" s="42">
        <v>160</v>
      </c>
      <c r="K40" s="42"/>
      <c r="L40" s="42">
        <f t="shared" si="3"/>
        <v>1169</v>
      </c>
      <c r="M40" s="55">
        <f t="shared" si="1"/>
        <v>194.83333333333334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20" t="s">
        <v>77</v>
      </c>
      <c r="B41" s="52">
        <v>39714</v>
      </c>
      <c r="C41" s="53">
        <v>4</v>
      </c>
      <c r="D41" s="54" t="s">
        <v>17</v>
      </c>
      <c r="E41" s="42">
        <v>157</v>
      </c>
      <c r="F41" s="42">
        <v>171</v>
      </c>
      <c r="G41" s="42">
        <v>169</v>
      </c>
      <c r="H41" s="42">
        <v>169</v>
      </c>
      <c r="I41" s="42">
        <v>156</v>
      </c>
      <c r="J41" s="42">
        <v>158</v>
      </c>
      <c r="K41" s="42"/>
      <c r="L41" s="42">
        <f>SUM(E41:J41)</f>
        <v>980</v>
      </c>
      <c r="M41" s="55">
        <f t="shared" si="1"/>
        <v>163.33333333333334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20" t="s">
        <v>78</v>
      </c>
      <c r="B42" s="52">
        <v>39714</v>
      </c>
      <c r="C42" s="53">
        <v>2</v>
      </c>
      <c r="D42" s="54" t="s">
        <v>30</v>
      </c>
      <c r="E42" s="42">
        <v>170</v>
      </c>
      <c r="F42" s="42">
        <v>152</v>
      </c>
      <c r="G42" s="42">
        <v>145</v>
      </c>
      <c r="H42" s="42">
        <v>173</v>
      </c>
      <c r="I42" s="42">
        <v>159</v>
      </c>
      <c r="J42" s="42">
        <v>167</v>
      </c>
      <c r="K42" s="42"/>
      <c r="L42" s="42">
        <f>SUM(E42:J42)</f>
        <v>966</v>
      </c>
      <c r="M42" s="55">
        <f t="shared" si="1"/>
        <v>161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20" t="s">
        <v>79</v>
      </c>
      <c r="B43" s="52">
        <v>39715</v>
      </c>
      <c r="C43" s="53">
        <v>2</v>
      </c>
      <c r="D43" s="54" t="s">
        <v>74</v>
      </c>
      <c r="E43" s="42">
        <v>231</v>
      </c>
      <c r="F43" s="42">
        <v>202</v>
      </c>
      <c r="G43" s="42">
        <v>172</v>
      </c>
      <c r="H43" s="42">
        <v>139</v>
      </c>
      <c r="I43" s="42">
        <v>220</v>
      </c>
      <c r="J43" s="42">
        <v>209</v>
      </c>
      <c r="K43" s="42"/>
      <c r="L43" s="42">
        <f>SUM(E43:J43)</f>
        <v>1173</v>
      </c>
      <c r="M43" s="55">
        <f t="shared" si="1"/>
        <v>195.5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20" t="s">
        <v>80</v>
      </c>
      <c r="B44" s="52">
        <v>39715</v>
      </c>
      <c r="C44" s="53">
        <v>2</v>
      </c>
      <c r="D44" s="54" t="s">
        <v>75</v>
      </c>
      <c r="E44" s="42">
        <v>153</v>
      </c>
      <c r="F44" s="42">
        <v>169</v>
      </c>
      <c r="G44" s="42">
        <v>162</v>
      </c>
      <c r="H44" s="42">
        <v>208</v>
      </c>
      <c r="I44" s="42">
        <v>148</v>
      </c>
      <c r="J44" s="42">
        <v>152</v>
      </c>
      <c r="K44" s="42"/>
      <c r="L44" s="42">
        <f>SUM(E44:J44)</f>
        <v>992</v>
      </c>
      <c r="M44" s="55">
        <f t="shared" si="1"/>
        <v>165.33333333333334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20" t="s">
        <v>81</v>
      </c>
      <c r="B45" s="52">
        <v>39715</v>
      </c>
      <c r="C45" s="53">
        <v>3</v>
      </c>
      <c r="D45" s="54" t="s">
        <v>74</v>
      </c>
      <c r="E45" s="42">
        <v>181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/>
      <c r="L45" s="42">
        <v>0</v>
      </c>
      <c r="M45" s="55">
        <f t="shared" si="1"/>
        <v>0</v>
      </c>
      <c r="N45" s="4" t="s">
        <v>91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20" t="s">
        <v>82</v>
      </c>
      <c r="B46" s="52">
        <v>39715</v>
      </c>
      <c r="C46" s="53">
        <v>3</v>
      </c>
      <c r="D46" s="54" t="s">
        <v>75</v>
      </c>
      <c r="E46" s="42">
        <v>156</v>
      </c>
      <c r="F46" s="42">
        <v>179</v>
      </c>
      <c r="G46" s="42">
        <v>0</v>
      </c>
      <c r="H46" s="42">
        <v>0</v>
      </c>
      <c r="I46" s="42">
        <v>0</v>
      </c>
      <c r="J46" s="42">
        <v>0</v>
      </c>
      <c r="K46" s="42"/>
      <c r="L46" s="42">
        <v>0</v>
      </c>
      <c r="M46" s="55">
        <f t="shared" si="1"/>
        <v>0</v>
      </c>
      <c r="N46" s="4" t="s">
        <v>91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20" t="s">
        <v>83</v>
      </c>
      <c r="B47" s="52">
        <v>39716</v>
      </c>
      <c r="C47" s="53">
        <v>3</v>
      </c>
      <c r="D47" s="54" t="s">
        <v>19</v>
      </c>
      <c r="E47" s="42">
        <v>214</v>
      </c>
      <c r="F47" s="42">
        <v>176</v>
      </c>
      <c r="G47" s="42">
        <v>182</v>
      </c>
      <c r="H47" s="42">
        <v>226</v>
      </c>
      <c r="I47" s="42">
        <v>178</v>
      </c>
      <c r="J47" s="42">
        <v>184</v>
      </c>
      <c r="K47" s="42"/>
      <c r="L47" s="42">
        <f aca="true" t="shared" si="4" ref="L47:L63">SUM(E47:J47)</f>
        <v>1160</v>
      </c>
      <c r="M47" s="55">
        <f t="shared" si="1"/>
        <v>193.33333333333334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20" t="s">
        <v>84</v>
      </c>
      <c r="B48" s="52">
        <v>39716</v>
      </c>
      <c r="C48" s="53">
        <v>3</v>
      </c>
      <c r="D48" s="54" t="s">
        <v>18</v>
      </c>
      <c r="E48" s="42">
        <v>175</v>
      </c>
      <c r="F48" s="42">
        <v>182</v>
      </c>
      <c r="G48" s="42">
        <v>142</v>
      </c>
      <c r="H48" s="42">
        <v>187</v>
      </c>
      <c r="I48" s="42">
        <v>158</v>
      </c>
      <c r="J48" s="42">
        <v>200</v>
      </c>
      <c r="K48" s="42"/>
      <c r="L48" s="42">
        <f t="shared" si="4"/>
        <v>1044</v>
      </c>
      <c r="M48" s="55">
        <f t="shared" si="1"/>
        <v>174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20" t="s">
        <v>85</v>
      </c>
      <c r="B49" s="52">
        <v>39716</v>
      </c>
      <c r="C49" s="53">
        <v>5</v>
      </c>
      <c r="D49" s="54" t="s">
        <v>17</v>
      </c>
      <c r="E49" s="42">
        <v>165</v>
      </c>
      <c r="F49" s="42">
        <v>224</v>
      </c>
      <c r="G49" s="42">
        <v>191</v>
      </c>
      <c r="H49" s="42">
        <v>171</v>
      </c>
      <c r="I49" s="42">
        <v>181</v>
      </c>
      <c r="J49" s="42">
        <v>193</v>
      </c>
      <c r="K49" s="42"/>
      <c r="L49" s="42">
        <f t="shared" si="4"/>
        <v>1125</v>
      </c>
      <c r="M49" s="55">
        <f t="shared" si="1"/>
        <v>187.5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20" t="s">
        <v>86</v>
      </c>
      <c r="B50" s="52">
        <v>39716</v>
      </c>
      <c r="C50" s="53">
        <v>4</v>
      </c>
      <c r="D50" s="54" t="s">
        <v>16</v>
      </c>
      <c r="E50" s="42">
        <v>174</v>
      </c>
      <c r="F50" s="42">
        <v>200</v>
      </c>
      <c r="G50" s="42">
        <v>227</v>
      </c>
      <c r="H50" s="42">
        <v>215</v>
      </c>
      <c r="I50" s="42">
        <v>164</v>
      </c>
      <c r="J50" s="42">
        <v>139</v>
      </c>
      <c r="K50" s="42"/>
      <c r="L50" s="42">
        <f t="shared" si="4"/>
        <v>1119</v>
      </c>
      <c r="M50" s="55">
        <f t="shared" si="1"/>
        <v>186.5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20" t="s">
        <v>87</v>
      </c>
      <c r="B51" s="52">
        <v>39717</v>
      </c>
      <c r="C51" s="53">
        <v>4</v>
      </c>
      <c r="D51" s="54" t="s">
        <v>75</v>
      </c>
      <c r="E51" s="42">
        <v>225</v>
      </c>
      <c r="F51" s="42">
        <v>136</v>
      </c>
      <c r="G51" s="42">
        <v>174</v>
      </c>
      <c r="H51" s="42">
        <v>179</v>
      </c>
      <c r="I51" s="42">
        <v>183</v>
      </c>
      <c r="J51" s="42">
        <v>186</v>
      </c>
      <c r="K51" s="42"/>
      <c r="L51" s="42">
        <f t="shared" si="4"/>
        <v>1083</v>
      </c>
      <c r="M51" s="55">
        <f t="shared" si="1"/>
        <v>180.5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20" t="s">
        <v>88</v>
      </c>
      <c r="B52" s="52">
        <v>39717</v>
      </c>
      <c r="C52" s="53">
        <v>4</v>
      </c>
      <c r="D52" s="54" t="s">
        <v>74</v>
      </c>
      <c r="E52" s="42">
        <v>211</v>
      </c>
      <c r="F52" s="42">
        <v>237</v>
      </c>
      <c r="G52" s="42">
        <v>279</v>
      </c>
      <c r="H52" s="42">
        <v>192</v>
      </c>
      <c r="I52" s="42">
        <v>205</v>
      </c>
      <c r="J52" s="42">
        <v>181</v>
      </c>
      <c r="K52" s="42"/>
      <c r="L52" s="42">
        <f t="shared" si="4"/>
        <v>1305</v>
      </c>
      <c r="M52" s="55">
        <f t="shared" si="1"/>
        <v>217.5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20" t="s">
        <v>89</v>
      </c>
      <c r="B53" s="52">
        <v>39717</v>
      </c>
      <c r="C53" s="53">
        <v>6</v>
      </c>
      <c r="D53" s="54" t="s">
        <v>17</v>
      </c>
      <c r="E53" s="42">
        <v>162</v>
      </c>
      <c r="F53" s="42">
        <v>179</v>
      </c>
      <c r="G53" s="42">
        <v>177</v>
      </c>
      <c r="H53" s="42">
        <v>173</v>
      </c>
      <c r="I53" s="42">
        <v>181</v>
      </c>
      <c r="J53" s="42">
        <v>185</v>
      </c>
      <c r="K53" s="42"/>
      <c r="L53" s="42">
        <f t="shared" si="4"/>
        <v>1057</v>
      </c>
      <c r="M53" s="55">
        <f t="shared" si="1"/>
        <v>176.16666666666666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20" t="s">
        <v>90</v>
      </c>
      <c r="B54" s="52">
        <v>39717</v>
      </c>
      <c r="C54" s="53">
        <v>3</v>
      </c>
      <c r="D54" s="54" t="s">
        <v>30</v>
      </c>
      <c r="E54" s="42">
        <v>135</v>
      </c>
      <c r="F54" s="42">
        <v>194</v>
      </c>
      <c r="G54" s="42">
        <v>189</v>
      </c>
      <c r="H54" s="42">
        <v>141</v>
      </c>
      <c r="I54" s="42">
        <v>178</v>
      </c>
      <c r="J54" s="42">
        <v>123</v>
      </c>
      <c r="K54" s="42"/>
      <c r="L54" s="42">
        <f t="shared" si="4"/>
        <v>960</v>
      </c>
      <c r="M54" s="55">
        <f t="shared" si="1"/>
        <v>160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20" t="s">
        <v>92</v>
      </c>
      <c r="B55" s="52">
        <v>39718</v>
      </c>
      <c r="C55" s="53">
        <v>1</v>
      </c>
      <c r="D55" s="54" t="s">
        <v>100</v>
      </c>
      <c r="E55" s="42">
        <v>193</v>
      </c>
      <c r="F55" s="42">
        <v>199</v>
      </c>
      <c r="G55" s="42">
        <v>174</v>
      </c>
      <c r="H55" s="42">
        <v>120</v>
      </c>
      <c r="I55" s="42">
        <v>171</v>
      </c>
      <c r="J55" s="42">
        <v>153</v>
      </c>
      <c r="K55" s="42"/>
      <c r="L55" s="42">
        <f t="shared" si="4"/>
        <v>1010</v>
      </c>
      <c r="M55" s="55">
        <f t="shared" si="1"/>
        <v>168.33333333333334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20" t="s">
        <v>93</v>
      </c>
      <c r="B56" s="52">
        <v>39718</v>
      </c>
      <c r="C56" s="53">
        <v>4</v>
      </c>
      <c r="D56" s="54" t="s">
        <v>21</v>
      </c>
      <c r="E56" s="42">
        <v>156</v>
      </c>
      <c r="F56" s="42">
        <v>169</v>
      </c>
      <c r="G56" s="42">
        <v>169</v>
      </c>
      <c r="H56" s="42">
        <v>199</v>
      </c>
      <c r="I56" s="42">
        <v>167</v>
      </c>
      <c r="J56" s="42">
        <v>183</v>
      </c>
      <c r="K56" s="42"/>
      <c r="L56" s="42">
        <f t="shared" si="4"/>
        <v>1043</v>
      </c>
      <c r="M56" s="55">
        <f t="shared" si="1"/>
        <v>173.83333333333334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20" t="s">
        <v>94</v>
      </c>
      <c r="B57" s="52">
        <v>39718</v>
      </c>
      <c r="C57" s="53">
        <v>1</v>
      </c>
      <c r="D57" s="54" t="s">
        <v>101</v>
      </c>
      <c r="E57" s="42">
        <v>148</v>
      </c>
      <c r="F57" s="42">
        <v>122</v>
      </c>
      <c r="G57" s="42">
        <v>117</v>
      </c>
      <c r="H57" s="42">
        <v>141</v>
      </c>
      <c r="I57" s="42">
        <v>183</v>
      </c>
      <c r="J57" s="42">
        <v>196</v>
      </c>
      <c r="K57" s="42"/>
      <c r="L57" s="42">
        <f t="shared" si="4"/>
        <v>907</v>
      </c>
      <c r="M57" s="55">
        <f t="shared" si="1"/>
        <v>151.16666666666666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20" t="s">
        <v>95</v>
      </c>
      <c r="B58" s="52">
        <v>39718</v>
      </c>
      <c r="C58" s="53">
        <v>2</v>
      </c>
      <c r="D58" s="54" t="s">
        <v>71</v>
      </c>
      <c r="E58" s="42">
        <v>138</v>
      </c>
      <c r="F58" s="42">
        <v>145</v>
      </c>
      <c r="G58" s="42">
        <v>123</v>
      </c>
      <c r="H58" s="42">
        <v>131</v>
      </c>
      <c r="I58" s="42">
        <v>142</v>
      </c>
      <c r="J58" s="42">
        <v>127</v>
      </c>
      <c r="K58" s="42"/>
      <c r="L58" s="42">
        <f t="shared" si="4"/>
        <v>806</v>
      </c>
      <c r="M58" s="55">
        <f t="shared" si="1"/>
        <v>134.33333333333334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20" t="s">
        <v>96</v>
      </c>
      <c r="B59" s="52">
        <v>39719</v>
      </c>
      <c r="C59" s="53">
        <v>2</v>
      </c>
      <c r="D59" s="54" t="s">
        <v>73</v>
      </c>
      <c r="E59" s="42">
        <v>145</v>
      </c>
      <c r="F59" s="42">
        <v>246</v>
      </c>
      <c r="G59" s="42">
        <v>233</v>
      </c>
      <c r="H59" s="42">
        <v>192</v>
      </c>
      <c r="I59" s="42">
        <v>237</v>
      </c>
      <c r="J59" s="42">
        <v>181</v>
      </c>
      <c r="K59" s="42"/>
      <c r="L59" s="42">
        <f t="shared" si="4"/>
        <v>1234</v>
      </c>
      <c r="M59" s="55">
        <f t="shared" si="1"/>
        <v>205.66666666666666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20" t="s">
        <v>97</v>
      </c>
      <c r="B60" s="52">
        <v>39719</v>
      </c>
      <c r="C60" s="53">
        <v>2</v>
      </c>
      <c r="D60" s="54" t="s">
        <v>72</v>
      </c>
      <c r="E60" s="42">
        <v>222</v>
      </c>
      <c r="F60" s="42">
        <v>145</v>
      </c>
      <c r="G60" s="42">
        <v>202</v>
      </c>
      <c r="H60" s="42">
        <v>140</v>
      </c>
      <c r="I60" s="42">
        <v>197</v>
      </c>
      <c r="J60" s="42">
        <v>178</v>
      </c>
      <c r="K60" s="42"/>
      <c r="L60" s="42">
        <f t="shared" si="4"/>
        <v>1084</v>
      </c>
      <c r="M60" s="55">
        <f t="shared" si="1"/>
        <v>180.66666666666666</v>
      </c>
      <c r="N60" s="4"/>
      <c r="O60" s="4"/>
      <c r="P60" s="156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20" t="s">
        <v>98</v>
      </c>
      <c r="B61" s="52">
        <v>39719</v>
      </c>
      <c r="C61" s="53">
        <v>3</v>
      </c>
      <c r="D61" s="54" t="s">
        <v>71</v>
      </c>
      <c r="E61" s="42">
        <v>158</v>
      </c>
      <c r="F61" s="42">
        <v>185</v>
      </c>
      <c r="G61" s="42">
        <v>190</v>
      </c>
      <c r="H61" s="42">
        <v>220</v>
      </c>
      <c r="I61" s="42">
        <v>178</v>
      </c>
      <c r="J61" s="42">
        <v>157</v>
      </c>
      <c r="K61" s="42"/>
      <c r="L61" s="42">
        <f t="shared" si="4"/>
        <v>1088</v>
      </c>
      <c r="M61" s="55">
        <f t="shared" si="1"/>
        <v>181.33333333333334</v>
      </c>
      <c r="N61" s="4"/>
      <c r="O61" s="4"/>
      <c r="P61" s="156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57" customFormat="1" ht="12.75">
      <c r="A62" s="20" t="s">
        <v>99</v>
      </c>
      <c r="B62" s="52">
        <v>39719</v>
      </c>
      <c r="C62" s="53">
        <v>7</v>
      </c>
      <c r="D62" s="54" t="s">
        <v>20</v>
      </c>
      <c r="E62" s="42">
        <v>184</v>
      </c>
      <c r="F62" s="42">
        <v>175</v>
      </c>
      <c r="G62" s="42">
        <v>157</v>
      </c>
      <c r="H62" s="42">
        <v>171</v>
      </c>
      <c r="I62" s="42">
        <v>205</v>
      </c>
      <c r="J62" s="42">
        <v>231</v>
      </c>
      <c r="K62" s="42"/>
      <c r="L62" s="42">
        <f t="shared" si="4"/>
        <v>1123</v>
      </c>
      <c r="M62" s="55">
        <f t="shared" si="1"/>
        <v>187.16666666666666</v>
      </c>
      <c r="N62" s="4"/>
      <c r="O62" s="4"/>
      <c r="P62" s="156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20" t="s">
        <v>103</v>
      </c>
      <c r="B63" s="52">
        <v>39720</v>
      </c>
      <c r="C63" s="18">
        <v>2</v>
      </c>
      <c r="D63" s="15" t="s">
        <v>22</v>
      </c>
      <c r="E63" s="14">
        <v>153</v>
      </c>
      <c r="F63" s="14">
        <v>195</v>
      </c>
      <c r="G63" s="14">
        <v>116</v>
      </c>
      <c r="H63" s="14">
        <v>151</v>
      </c>
      <c r="I63" s="14">
        <v>181</v>
      </c>
      <c r="J63" s="14">
        <v>143</v>
      </c>
      <c r="K63" s="14"/>
      <c r="L63" s="42">
        <f t="shared" si="4"/>
        <v>939</v>
      </c>
      <c r="M63" s="34">
        <f t="shared" si="1"/>
        <v>156.5</v>
      </c>
      <c r="N63" s="4"/>
      <c r="O63" s="4"/>
      <c r="P63" s="156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20" t="s">
        <v>104</v>
      </c>
      <c r="B64" s="52">
        <v>39720</v>
      </c>
      <c r="C64" s="18">
        <v>2</v>
      </c>
      <c r="D64" s="15" t="s">
        <v>29</v>
      </c>
      <c r="E64" s="14">
        <v>152</v>
      </c>
      <c r="F64" s="14">
        <v>156</v>
      </c>
      <c r="G64" s="14">
        <v>165</v>
      </c>
      <c r="H64" s="14">
        <v>147</v>
      </c>
      <c r="I64" s="14">
        <v>141</v>
      </c>
      <c r="J64" s="14">
        <v>160</v>
      </c>
      <c r="K64" s="14"/>
      <c r="L64" s="43">
        <f aca="true" t="shared" si="5" ref="L64:L72">SUM(E64:J64)</f>
        <v>921</v>
      </c>
      <c r="M64" s="34">
        <f t="shared" si="1"/>
        <v>153.5</v>
      </c>
      <c r="N64" s="4"/>
      <c r="O64" s="4"/>
      <c r="P64" s="156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20" t="s">
        <v>105</v>
      </c>
      <c r="B65" s="52">
        <v>39720</v>
      </c>
      <c r="C65" s="18">
        <v>1</v>
      </c>
      <c r="D65" s="15" t="s">
        <v>109</v>
      </c>
      <c r="E65" s="14">
        <v>165</v>
      </c>
      <c r="F65" s="14">
        <v>192</v>
      </c>
      <c r="G65" s="14">
        <v>203</v>
      </c>
      <c r="H65" s="14">
        <v>123</v>
      </c>
      <c r="I65" s="14">
        <v>182</v>
      </c>
      <c r="J65" s="14">
        <v>194</v>
      </c>
      <c r="K65" s="14"/>
      <c r="L65" s="43">
        <f t="shared" si="5"/>
        <v>1059</v>
      </c>
      <c r="M65" s="34">
        <f t="shared" si="1"/>
        <v>176.5</v>
      </c>
      <c r="N65" s="4"/>
      <c r="O65" s="4"/>
      <c r="P65" s="156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20" t="s">
        <v>106</v>
      </c>
      <c r="B66" s="52">
        <v>39720</v>
      </c>
      <c r="C66" s="18">
        <v>2</v>
      </c>
      <c r="D66" s="15" t="s">
        <v>31</v>
      </c>
      <c r="E66" s="14">
        <v>165</v>
      </c>
      <c r="F66" s="14">
        <v>158</v>
      </c>
      <c r="G66" s="14">
        <v>174</v>
      </c>
      <c r="H66" s="14">
        <v>174</v>
      </c>
      <c r="I66" s="14">
        <v>144</v>
      </c>
      <c r="J66" s="14">
        <v>236</v>
      </c>
      <c r="K66" s="14"/>
      <c r="L66" s="43">
        <f t="shared" si="5"/>
        <v>1051</v>
      </c>
      <c r="M66" s="34">
        <f t="shared" si="1"/>
        <v>175.16666666666666</v>
      </c>
      <c r="N66" s="4"/>
      <c r="O66" s="4"/>
      <c r="P66" s="156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20" t="s">
        <v>107</v>
      </c>
      <c r="B67" s="52">
        <v>39720</v>
      </c>
      <c r="C67" s="18">
        <v>8</v>
      </c>
      <c r="D67" s="54" t="s">
        <v>20</v>
      </c>
      <c r="E67" s="14">
        <v>196</v>
      </c>
      <c r="F67" s="14">
        <v>173</v>
      </c>
      <c r="G67" s="14">
        <v>182</v>
      </c>
      <c r="H67" s="14">
        <v>195</v>
      </c>
      <c r="I67" s="14">
        <v>252</v>
      </c>
      <c r="J67" s="14">
        <v>163</v>
      </c>
      <c r="K67" s="14"/>
      <c r="L67" s="43">
        <f t="shared" si="5"/>
        <v>1161</v>
      </c>
      <c r="M67" s="34">
        <f t="shared" si="1"/>
        <v>193.5</v>
      </c>
      <c r="N67" s="4"/>
      <c r="O67" s="4"/>
      <c r="P67" s="156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20" t="s">
        <v>108</v>
      </c>
      <c r="B68" s="52">
        <v>39720</v>
      </c>
      <c r="C68" s="18">
        <v>5</v>
      </c>
      <c r="D68" s="15" t="s">
        <v>21</v>
      </c>
      <c r="E68" s="14">
        <v>207</v>
      </c>
      <c r="F68" s="14">
        <v>211</v>
      </c>
      <c r="G68" s="14">
        <v>177</v>
      </c>
      <c r="H68" s="14">
        <v>226</v>
      </c>
      <c r="I68" s="14">
        <v>187</v>
      </c>
      <c r="J68" s="14">
        <v>153</v>
      </c>
      <c r="K68" s="14"/>
      <c r="L68" s="43">
        <f t="shared" si="5"/>
        <v>1161</v>
      </c>
      <c r="M68" s="34">
        <f t="shared" si="1"/>
        <v>193.5</v>
      </c>
      <c r="N68" s="4"/>
      <c r="O68" s="4"/>
      <c r="P68" s="156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20" t="s">
        <v>110</v>
      </c>
      <c r="B69" s="52">
        <v>39720</v>
      </c>
      <c r="C69" s="18">
        <v>7</v>
      </c>
      <c r="D69" s="54" t="s">
        <v>17</v>
      </c>
      <c r="E69" s="14">
        <v>239</v>
      </c>
      <c r="F69" s="14">
        <v>144</v>
      </c>
      <c r="G69" s="14">
        <v>203</v>
      </c>
      <c r="H69" s="14">
        <v>196</v>
      </c>
      <c r="I69" s="14">
        <v>205</v>
      </c>
      <c r="J69" s="14">
        <v>145</v>
      </c>
      <c r="K69" s="14"/>
      <c r="L69" s="43">
        <f t="shared" si="5"/>
        <v>1132</v>
      </c>
      <c r="M69" s="34">
        <f t="shared" si="1"/>
        <v>188.66666666666666</v>
      </c>
      <c r="N69" s="4"/>
      <c r="O69" s="4"/>
      <c r="P69" s="156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20" t="s">
        <v>111</v>
      </c>
      <c r="B70" s="52">
        <v>39720</v>
      </c>
      <c r="C70" s="18">
        <v>4</v>
      </c>
      <c r="D70" s="54" t="s">
        <v>30</v>
      </c>
      <c r="E70" s="14">
        <v>198</v>
      </c>
      <c r="F70" s="14">
        <v>181</v>
      </c>
      <c r="G70" s="14">
        <v>126</v>
      </c>
      <c r="H70" s="14">
        <v>153</v>
      </c>
      <c r="I70" s="14">
        <v>150</v>
      </c>
      <c r="J70" s="14">
        <v>159</v>
      </c>
      <c r="K70" s="14"/>
      <c r="L70" s="42">
        <f t="shared" si="5"/>
        <v>967</v>
      </c>
      <c r="M70" s="34">
        <f t="shared" si="1"/>
        <v>161.16666666666666</v>
      </c>
      <c r="N70" s="4"/>
      <c r="O70" s="4"/>
      <c r="P70" s="156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20" t="s">
        <v>112</v>
      </c>
      <c r="B71" s="52">
        <v>39720</v>
      </c>
      <c r="C71" s="18">
        <v>8</v>
      </c>
      <c r="D71" s="54" t="s">
        <v>17</v>
      </c>
      <c r="E71" s="14">
        <v>194</v>
      </c>
      <c r="F71" s="14">
        <v>208</v>
      </c>
      <c r="G71" s="14">
        <v>206</v>
      </c>
      <c r="H71" s="14">
        <v>135</v>
      </c>
      <c r="I71" s="14">
        <v>154</v>
      </c>
      <c r="J71" s="14">
        <v>178</v>
      </c>
      <c r="K71" s="14"/>
      <c r="L71" s="43">
        <f t="shared" si="5"/>
        <v>1075</v>
      </c>
      <c r="M71" s="34">
        <f t="shared" si="1"/>
        <v>179.16666666666666</v>
      </c>
      <c r="N71" s="4"/>
      <c r="O71" s="4"/>
      <c r="P71" s="156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20" t="s">
        <v>113</v>
      </c>
      <c r="B72" s="52">
        <v>39720</v>
      </c>
      <c r="C72" s="18">
        <v>5</v>
      </c>
      <c r="D72" s="54" t="s">
        <v>16</v>
      </c>
      <c r="E72" s="14">
        <v>198</v>
      </c>
      <c r="F72" s="14">
        <v>169</v>
      </c>
      <c r="G72" s="14">
        <v>217</v>
      </c>
      <c r="H72" s="14">
        <v>190</v>
      </c>
      <c r="I72" s="14">
        <v>211</v>
      </c>
      <c r="J72" s="14">
        <v>145</v>
      </c>
      <c r="K72" s="14"/>
      <c r="L72" s="43">
        <f t="shared" si="5"/>
        <v>1130</v>
      </c>
      <c r="M72" s="34">
        <f t="shared" si="1"/>
        <v>188.33333333333334</v>
      </c>
      <c r="N72" s="4"/>
      <c r="O72" s="4"/>
      <c r="P72" s="156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20" t="s">
        <v>114</v>
      </c>
      <c r="B73" s="52">
        <v>39721</v>
      </c>
      <c r="C73" s="18">
        <v>5</v>
      </c>
      <c r="D73" s="54" t="s">
        <v>74</v>
      </c>
      <c r="E73" s="14">
        <v>163</v>
      </c>
      <c r="F73" s="14">
        <v>169</v>
      </c>
      <c r="G73" s="14">
        <v>198</v>
      </c>
      <c r="H73" s="14">
        <v>151</v>
      </c>
      <c r="I73" s="14">
        <v>175</v>
      </c>
      <c r="J73" s="14">
        <v>139</v>
      </c>
      <c r="K73" s="14"/>
      <c r="L73" s="43">
        <f aca="true" t="shared" si="6" ref="L73:L79">SUM(E73:J73)</f>
        <v>995</v>
      </c>
      <c r="M73" s="34">
        <f t="shared" si="1"/>
        <v>165.83333333333334</v>
      </c>
      <c r="N73" s="4"/>
      <c r="O73" s="4"/>
      <c r="P73" s="156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20" t="s">
        <v>115</v>
      </c>
      <c r="B74" s="52">
        <v>39721</v>
      </c>
      <c r="C74" s="18">
        <v>5</v>
      </c>
      <c r="D74" s="54" t="s">
        <v>75</v>
      </c>
      <c r="E74" s="14">
        <v>169</v>
      </c>
      <c r="F74" s="14">
        <v>181</v>
      </c>
      <c r="G74" s="14">
        <v>174</v>
      </c>
      <c r="H74" s="14">
        <v>150</v>
      </c>
      <c r="I74" s="14">
        <v>178</v>
      </c>
      <c r="J74" s="14">
        <v>192</v>
      </c>
      <c r="K74" s="14"/>
      <c r="L74" s="43">
        <f t="shared" si="6"/>
        <v>1044</v>
      </c>
      <c r="M74" s="34">
        <f t="shared" si="1"/>
        <v>174</v>
      </c>
      <c r="N74" s="4"/>
      <c r="O74" s="4"/>
      <c r="P74" s="156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20" t="s">
        <v>116</v>
      </c>
      <c r="B75" s="52">
        <v>39721</v>
      </c>
      <c r="C75" s="18">
        <v>1</v>
      </c>
      <c r="D75" s="54" t="s">
        <v>117</v>
      </c>
      <c r="E75" s="14">
        <v>130</v>
      </c>
      <c r="F75" s="14">
        <v>164</v>
      </c>
      <c r="G75" s="14">
        <v>158</v>
      </c>
      <c r="H75" s="14">
        <v>191</v>
      </c>
      <c r="I75" s="14">
        <v>162</v>
      </c>
      <c r="J75" s="14">
        <v>169</v>
      </c>
      <c r="K75" s="14"/>
      <c r="L75" s="43">
        <f t="shared" si="6"/>
        <v>974</v>
      </c>
      <c r="M75" s="34">
        <f t="shared" si="1"/>
        <v>162.33333333333334</v>
      </c>
      <c r="N75" s="4"/>
      <c r="O75" s="4"/>
      <c r="P75" s="156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20" t="s">
        <v>118</v>
      </c>
      <c r="B76" s="52">
        <v>39721</v>
      </c>
      <c r="C76" s="18">
        <v>3</v>
      </c>
      <c r="D76" s="15" t="s">
        <v>31</v>
      </c>
      <c r="E76" s="14">
        <v>171</v>
      </c>
      <c r="F76" s="14">
        <v>196</v>
      </c>
      <c r="G76" s="14">
        <v>191</v>
      </c>
      <c r="H76" s="14">
        <v>183</v>
      </c>
      <c r="I76" s="14">
        <v>222</v>
      </c>
      <c r="J76" s="14">
        <v>156</v>
      </c>
      <c r="K76" s="14"/>
      <c r="L76" s="43">
        <f t="shared" si="6"/>
        <v>1119</v>
      </c>
      <c r="M76" s="34">
        <f t="shared" si="1"/>
        <v>186.5</v>
      </c>
      <c r="N76" s="4"/>
      <c r="O76" s="4"/>
      <c r="P76" s="156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20" t="s">
        <v>119</v>
      </c>
      <c r="B77" s="52">
        <v>39721</v>
      </c>
      <c r="C77" s="18">
        <v>9</v>
      </c>
      <c r="D77" s="54" t="s">
        <v>20</v>
      </c>
      <c r="E77" s="14">
        <v>180</v>
      </c>
      <c r="F77" s="14">
        <v>170</v>
      </c>
      <c r="G77" s="14">
        <v>173</v>
      </c>
      <c r="H77" s="14">
        <v>188</v>
      </c>
      <c r="I77" s="14">
        <v>166</v>
      </c>
      <c r="J77" s="14">
        <v>182</v>
      </c>
      <c r="K77" s="14"/>
      <c r="L77" s="43">
        <f t="shared" si="6"/>
        <v>1059</v>
      </c>
      <c r="M77" s="34">
        <f t="shared" si="1"/>
        <v>176.5</v>
      </c>
      <c r="N77" s="4"/>
      <c r="O77" s="4"/>
      <c r="P77" s="156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20" t="s">
        <v>120</v>
      </c>
      <c r="B78" s="52">
        <v>39721</v>
      </c>
      <c r="C78" s="18">
        <v>4</v>
      </c>
      <c r="D78" s="46" t="s">
        <v>9</v>
      </c>
      <c r="E78" s="14">
        <v>197</v>
      </c>
      <c r="F78" s="14">
        <v>156</v>
      </c>
      <c r="G78" s="14">
        <v>183</v>
      </c>
      <c r="H78" s="14">
        <v>125</v>
      </c>
      <c r="I78" s="14">
        <v>165</v>
      </c>
      <c r="J78" s="14">
        <v>174</v>
      </c>
      <c r="K78" s="14"/>
      <c r="L78" s="43">
        <f t="shared" si="6"/>
        <v>1000</v>
      </c>
      <c r="M78" s="34">
        <f t="shared" si="1"/>
        <v>166.66666666666666</v>
      </c>
      <c r="N78" s="4"/>
      <c r="O78" s="4"/>
      <c r="P78" s="156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20"/>
      <c r="B79" s="31"/>
      <c r="C79" s="18"/>
      <c r="D79" s="15"/>
      <c r="E79" s="14"/>
      <c r="F79" s="14"/>
      <c r="G79" s="14"/>
      <c r="H79" s="14"/>
      <c r="I79" s="14"/>
      <c r="J79" s="14"/>
      <c r="K79" s="14"/>
      <c r="L79" s="14">
        <f t="shared" si="6"/>
        <v>0</v>
      </c>
      <c r="M79" s="34">
        <f t="shared" si="1"/>
        <v>0</v>
      </c>
      <c r="N79" s="4"/>
      <c r="O79" s="4"/>
      <c r="P79" s="156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25"/>
      <c r="B80" s="37"/>
      <c r="C80" s="38"/>
      <c r="D80" s="23"/>
      <c r="E80" s="22"/>
      <c r="F80" s="22"/>
      <c r="G80" s="22"/>
      <c r="H80" s="22"/>
      <c r="I80" s="22"/>
      <c r="J80" s="22"/>
      <c r="K80" s="22"/>
      <c r="L80" s="22"/>
      <c r="M80" s="39"/>
      <c r="N80" s="4"/>
      <c r="O80" s="4"/>
      <c r="P80" s="1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25"/>
      <c r="B81" s="37"/>
      <c r="C81" s="38"/>
      <c r="D81" s="23"/>
      <c r="E81" s="22"/>
      <c r="F81" s="22"/>
      <c r="G81" s="22"/>
      <c r="H81" s="22"/>
      <c r="I81" s="22"/>
      <c r="J81" s="22"/>
      <c r="K81" s="22"/>
      <c r="L81" s="22"/>
      <c r="M81" s="39"/>
      <c r="N81" s="4"/>
      <c r="O81" s="4"/>
      <c r="P81" s="1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25"/>
      <c r="B82" s="37"/>
      <c r="C82" s="38"/>
      <c r="D82" s="23"/>
      <c r="E82" s="22"/>
      <c r="F82" s="22"/>
      <c r="G82" s="22"/>
      <c r="H82" s="22"/>
      <c r="I82" s="22"/>
      <c r="J82" s="22"/>
      <c r="K82" s="22"/>
      <c r="L82" s="22"/>
      <c r="M82" s="39"/>
      <c r="N82" s="4"/>
      <c r="O82" s="4"/>
      <c r="P82" s="1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25"/>
      <c r="B83" s="37"/>
      <c r="C83" s="38"/>
      <c r="D83" s="23"/>
      <c r="E83" s="22"/>
      <c r="F83" s="22"/>
      <c r="G83" s="22"/>
      <c r="H83" s="22"/>
      <c r="I83" s="22"/>
      <c r="J83" s="22"/>
      <c r="K83" s="22"/>
      <c r="L83" s="22"/>
      <c r="M83" s="39"/>
      <c r="N83" s="4"/>
      <c r="O83" s="4"/>
      <c r="P83" s="1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25"/>
      <c r="B84" s="37"/>
      <c r="C84" s="38"/>
      <c r="D84" s="23"/>
      <c r="E84" s="22"/>
      <c r="F84" s="22"/>
      <c r="G84" s="22"/>
      <c r="H84" s="22"/>
      <c r="I84" s="22"/>
      <c r="J84" s="22"/>
      <c r="K84" s="22"/>
      <c r="L84" s="22"/>
      <c r="M84" s="39"/>
      <c r="N84" s="4"/>
      <c r="O84" s="4"/>
      <c r="P84" s="1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>
      <c r="A85" s="25"/>
      <c r="B85" s="32"/>
      <c r="C85" s="2" t="s">
        <v>23</v>
      </c>
      <c r="D85" s="4"/>
      <c r="E85" s="1"/>
      <c r="F85" s="4"/>
      <c r="G85" s="4"/>
      <c r="H85" s="33" t="s">
        <v>121</v>
      </c>
      <c r="I85" s="4"/>
      <c r="J85" s="22"/>
      <c r="K85" s="22"/>
      <c r="L85" s="22"/>
      <c r="M85" s="39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25"/>
      <c r="B86" s="32"/>
      <c r="C86" s="1"/>
      <c r="D86" s="8"/>
      <c r="E86" s="1"/>
      <c r="F86" s="4"/>
      <c r="G86" s="4"/>
      <c r="H86" s="1"/>
      <c r="I86" s="4"/>
      <c r="J86" s="22"/>
      <c r="K86" s="22"/>
      <c r="L86" s="22"/>
      <c r="M86" s="39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25"/>
      <c r="B87" s="32"/>
      <c r="C87" s="1"/>
      <c r="D87" s="8" t="s">
        <v>0</v>
      </c>
      <c r="E87" s="1"/>
      <c r="F87" s="4"/>
      <c r="G87" s="4"/>
      <c r="H87" s="1"/>
      <c r="I87" s="4"/>
      <c r="J87" s="22"/>
      <c r="K87" s="22"/>
      <c r="L87" s="22"/>
      <c r="M87" s="39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25"/>
      <c r="B88" s="32"/>
      <c r="C88" s="14" t="s">
        <v>3</v>
      </c>
      <c r="D88" s="15" t="s">
        <v>4</v>
      </c>
      <c r="E88" s="14" t="s">
        <v>6</v>
      </c>
      <c r="F88" s="159" t="s">
        <v>7</v>
      </c>
      <c r="G88" s="160"/>
      <c r="H88" s="18" t="s">
        <v>25</v>
      </c>
      <c r="I88" s="1"/>
      <c r="J88" s="22"/>
      <c r="K88" s="22"/>
      <c r="L88" s="22"/>
      <c r="M88" s="39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25"/>
      <c r="B89" s="32"/>
      <c r="C89" s="14">
        <v>1</v>
      </c>
      <c r="D89" s="15" t="s">
        <v>74</v>
      </c>
      <c r="E89" s="14">
        <v>1305</v>
      </c>
      <c r="F89" s="58">
        <f aca="true" t="shared" si="7" ref="F89:F103">E89/6</f>
        <v>217.5</v>
      </c>
      <c r="G89" s="49"/>
      <c r="H89" s="18">
        <v>20</v>
      </c>
      <c r="I89" s="1"/>
      <c r="J89" s="22"/>
      <c r="K89" s="22"/>
      <c r="L89" s="22"/>
      <c r="M89" s="3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25"/>
      <c r="B90" s="32"/>
      <c r="C90" s="14">
        <f aca="true" t="shared" si="8" ref="C90:C103">C89+1</f>
        <v>2</v>
      </c>
      <c r="D90" s="15" t="s">
        <v>9</v>
      </c>
      <c r="E90" s="14">
        <v>1288</v>
      </c>
      <c r="F90" s="58">
        <f t="shared" si="7"/>
        <v>214.66666666666666</v>
      </c>
      <c r="G90" s="49"/>
      <c r="H90" s="18">
        <v>17</v>
      </c>
      <c r="I90" s="1"/>
      <c r="J90" s="22"/>
      <c r="K90" s="22"/>
      <c r="L90" s="22"/>
      <c r="M90" s="39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25"/>
      <c r="B91" s="32"/>
      <c r="C91" s="14">
        <f t="shared" si="8"/>
        <v>3</v>
      </c>
      <c r="D91" s="15" t="s">
        <v>73</v>
      </c>
      <c r="E91" s="14">
        <v>1286</v>
      </c>
      <c r="F91" s="58">
        <f t="shared" si="7"/>
        <v>214.33333333333334</v>
      </c>
      <c r="G91" s="49"/>
      <c r="H91" s="18">
        <v>15</v>
      </c>
      <c r="I91" s="1"/>
      <c r="J91" s="22"/>
      <c r="K91" s="22"/>
      <c r="L91" s="22"/>
      <c r="M91" s="39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25"/>
      <c r="B92" s="32"/>
      <c r="C92" s="14">
        <f t="shared" si="8"/>
        <v>4</v>
      </c>
      <c r="D92" s="15" t="s">
        <v>21</v>
      </c>
      <c r="E92" s="14">
        <v>1282</v>
      </c>
      <c r="F92" s="58">
        <f t="shared" si="7"/>
        <v>213.66666666666666</v>
      </c>
      <c r="G92" s="49"/>
      <c r="H92" s="18">
        <v>13</v>
      </c>
      <c r="I92" s="1"/>
      <c r="J92" s="22"/>
      <c r="K92" s="22"/>
      <c r="L92" s="22"/>
      <c r="M92" s="39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25"/>
      <c r="B93" s="32"/>
      <c r="C93" s="14">
        <f t="shared" si="8"/>
        <v>5</v>
      </c>
      <c r="D93" s="15" t="s">
        <v>20</v>
      </c>
      <c r="E93" s="14">
        <v>1264</v>
      </c>
      <c r="F93" s="58">
        <f t="shared" si="7"/>
        <v>210.66666666666666</v>
      </c>
      <c r="G93" s="49"/>
      <c r="H93" s="18">
        <v>12</v>
      </c>
      <c r="I93" s="1"/>
      <c r="J93" s="22"/>
      <c r="K93" s="22"/>
      <c r="L93" s="22"/>
      <c r="M93" s="39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25"/>
      <c r="B94" s="32"/>
      <c r="C94" s="14">
        <f t="shared" si="8"/>
        <v>6</v>
      </c>
      <c r="D94" s="15" t="s">
        <v>16</v>
      </c>
      <c r="E94" s="14">
        <v>1178</v>
      </c>
      <c r="F94" s="58">
        <f t="shared" si="7"/>
        <v>196.33333333333334</v>
      </c>
      <c r="G94" s="49"/>
      <c r="H94" s="18">
        <v>11</v>
      </c>
      <c r="I94" s="1"/>
      <c r="J94" s="22"/>
      <c r="K94" s="22"/>
      <c r="L94" s="22"/>
      <c r="M94" s="39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25"/>
      <c r="B95" s="32"/>
      <c r="C95" s="40">
        <f t="shared" si="8"/>
        <v>7</v>
      </c>
      <c r="D95" s="15" t="s">
        <v>19</v>
      </c>
      <c r="E95" s="14">
        <v>1160</v>
      </c>
      <c r="F95" s="58">
        <f t="shared" si="7"/>
        <v>193.33333333333334</v>
      </c>
      <c r="G95" s="49"/>
      <c r="H95" s="18">
        <v>10</v>
      </c>
      <c r="I95" s="1"/>
      <c r="J95" s="22"/>
      <c r="K95" s="22"/>
      <c r="L95" s="22"/>
      <c r="M95" s="39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25"/>
      <c r="B96" s="32"/>
      <c r="C96" s="14">
        <f t="shared" si="8"/>
        <v>8</v>
      </c>
      <c r="D96" s="15" t="s">
        <v>8</v>
      </c>
      <c r="E96" s="14">
        <v>1143</v>
      </c>
      <c r="F96" s="58">
        <f t="shared" si="7"/>
        <v>190.5</v>
      </c>
      <c r="G96" s="49"/>
      <c r="H96" s="18">
        <v>9</v>
      </c>
      <c r="I96" s="1"/>
      <c r="J96" s="22"/>
      <c r="K96" s="22"/>
      <c r="L96" s="22"/>
      <c r="M96" s="39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25"/>
      <c r="B97" s="32"/>
      <c r="C97" s="17">
        <f t="shared" si="8"/>
        <v>9</v>
      </c>
      <c r="D97" s="15" t="s">
        <v>31</v>
      </c>
      <c r="E97" s="14">
        <v>1135</v>
      </c>
      <c r="F97" s="58">
        <f t="shared" si="7"/>
        <v>189.16666666666666</v>
      </c>
      <c r="G97" s="49"/>
      <c r="H97" s="18">
        <v>8</v>
      </c>
      <c r="I97" s="1"/>
      <c r="J97" s="22"/>
      <c r="K97" s="22"/>
      <c r="L97" s="22"/>
      <c r="M97" s="39"/>
      <c r="N97" s="4"/>
      <c r="O97" s="4"/>
      <c r="P97" s="23"/>
      <c r="Q97" s="23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25"/>
      <c r="B98" s="32"/>
      <c r="C98" s="14">
        <f t="shared" si="8"/>
        <v>10</v>
      </c>
      <c r="D98" s="15" t="s">
        <v>29</v>
      </c>
      <c r="E98" s="14">
        <v>1111</v>
      </c>
      <c r="F98" s="58">
        <f t="shared" si="7"/>
        <v>185.16666666666666</v>
      </c>
      <c r="G98" s="49"/>
      <c r="H98" s="18">
        <v>7</v>
      </c>
      <c r="I98" s="1"/>
      <c r="J98" s="22"/>
      <c r="K98" s="22"/>
      <c r="L98" s="22"/>
      <c r="M98" s="39"/>
      <c r="N98" s="4"/>
      <c r="O98" s="4"/>
      <c r="P98" s="23"/>
      <c r="Q98" s="23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25"/>
      <c r="B99" s="32"/>
      <c r="C99" s="14">
        <f t="shared" si="8"/>
        <v>11</v>
      </c>
      <c r="D99" s="15" t="s">
        <v>32</v>
      </c>
      <c r="E99" s="14">
        <v>1062</v>
      </c>
      <c r="F99" s="58">
        <f t="shared" si="7"/>
        <v>177</v>
      </c>
      <c r="G99" s="49"/>
      <c r="H99" s="18">
        <v>6</v>
      </c>
      <c r="I99" s="1"/>
      <c r="J99" s="22"/>
      <c r="K99" s="22"/>
      <c r="L99" s="22"/>
      <c r="M99" s="39"/>
      <c r="N99" s="4"/>
      <c r="O99" s="4"/>
      <c r="P99" s="23"/>
      <c r="Q99" s="23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25"/>
      <c r="B100" s="32"/>
      <c r="C100" s="14">
        <f t="shared" si="8"/>
        <v>12</v>
      </c>
      <c r="D100" s="15" t="s">
        <v>109</v>
      </c>
      <c r="E100" s="14">
        <v>1059</v>
      </c>
      <c r="F100" s="58">
        <f t="shared" si="7"/>
        <v>176.5</v>
      </c>
      <c r="G100" s="49"/>
      <c r="H100" s="18">
        <v>5</v>
      </c>
      <c r="I100" s="1"/>
      <c r="J100" s="22"/>
      <c r="K100" s="22"/>
      <c r="L100" s="22"/>
      <c r="M100" s="39"/>
      <c r="N100" s="4"/>
      <c r="O100" s="4"/>
      <c r="P100" s="23"/>
      <c r="Q100" s="23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25"/>
      <c r="B101" s="32"/>
      <c r="C101" s="14">
        <f t="shared" si="8"/>
        <v>13</v>
      </c>
      <c r="D101" s="15" t="s">
        <v>102</v>
      </c>
      <c r="E101" s="14">
        <v>976</v>
      </c>
      <c r="F101" s="58">
        <f t="shared" si="7"/>
        <v>162.66666666666666</v>
      </c>
      <c r="G101" s="49"/>
      <c r="H101" s="18">
        <v>4</v>
      </c>
      <c r="I101" s="1"/>
      <c r="J101" s="22"/>
      <c r="K101" s="22"/>
      <c r="L101" s="22"/>
      <c r="M101" s="39"/>
      <c r="N101" s="4"/>
      <c r="O101" s="4"/>
      <c r="P101" s="23"/>
      <c r="Q101" s="23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25"/>
      <c r="B102" s="32"/>
      <c r="C102" s="14">
        <f t="shared" si="8"/>
        <v>14</v>
      </c>
      <c r="D102" s="15" t="s">
        <v>117</v>
      </c>
      <c r="E102" s="14">
        <v>974</v>
      </c>
      <c r="F102" s="58">
        <f t="shared" si="7"/>
        <v>162.33333333333334</v>
      </c>
      <c r="G102" s="49"/>
      <c r="H102" s="18">
        <v>3</v>
      </c>
      <c r="I102" s="1"/>
      <c r="J102" s="22"/>
      <c r="K102" s="22"/>
      <c r="L102" s="22"/>
      <c r="M102" s="39"/>
      <c r="N102" s="4"/>
      <c r="O102" s="4"/>
      <c r="P102" s="23"/>
      <c r="Q102" s="23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25"/>
      <c r="B103" s="32"/>
      <c r="C103" s="14">
        <f t="shared" si="8"/>
        <v>15</v>
      </c>
      <c r="D103" s="15" t="s">
        <v>26</v>
      </c>
      <c r="E103" s="14">
        <v>830</v>
      </c>
      <c r="F103" s="56">
        <f t="shared" si="7"/>
        <v>138.33333333333334</v>
      </c>
      <c r="G103" s="48"/>
      <c r="H103" s="18">
        <v>2</v>
      </c>
      <c r="I103" s="1"/>
      <c r="J103" s="22"/>
      <c r="K103" s="22"/>
      <c r="L103" s="22"/>
      <c r="M103" s="39"/>
      <c r="N103" s="4"/>
      <c r="O103" s="4"/>
      <c r="P103" s="23"/>
      <c r="Q103" s="23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5.5" customHeight="1">
      <c r="A104" s="25"/>
      <c r="B104" s="32"/>
      <c r="C104" s="1"/>
      <c r="D104" s="8" t="s">
        <v>10</v>
      </c>
      <c r="E104" s="1"/>
      <c r="F104" s="4"/>
      <c r="G104" s="4"/>
      <c r="H104" s="4"/>
      <c r="I104" s="4"/>
      <c r="J104" s="22"/>
      <c r="K104" s="22"/>
      <c r="L104" s="22"/>
      <c r="M104" s="39"/>
      <c r="N104" s="4"/>
      <c r="O104" s="4"/>
      <c r="P104" s="23"/>
      <c r="Q104" s="23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25"/>
      <c r="B105" s="32"/>
      <c r="C105" s="14" t="s">
        <v>3</v>
      </c>
      <c r="D105" s="15" t="s">
        <v>4</v>
      </c>
      <c r="E105" s="14" t="s">
        <v>6</v>
      </c>
      <c r="F105" s="157" t="s">
        <v>7</v>
      </c>
      <c r="G105" s="158"/>
      <c r="H105" s="18" t="s">
        <v>25</v>
      </c>
      <c r="I105" s="1"/>
      <c r="J105" s="22"/>
      <c r="K105" s="22"/>
      <c r="L105" s="22"/>
      <c r="M105" s="39"/>
      <c r="N105" s="4"/>
      <c r="O105" s="4"/>
      <c r="P105" s="23"/>
      <c r="Q105" s="23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25"/>
      <c r="B106" s="32"/>
      <c r="C106" s="14">
        <v>1</v>
      </c>
      <c r="D106" s="15" t="s">
        <v>75</v>
      </c>
      <c r="E106" s="14">
        <v>1169</v>
      </c>
      <c r="F106" s="50">
        <f aca="true" t="shared" si="9" ref="F106:F114">E106/6</f>
        <v>194.83333333333334</v>
      </c>
      <c r="G106" s="49"/>
      <c r="H106" s="18">
        <v>20</v>
      </c>
      <c r="I106" s="1"/>
      <c r="J106" s="22"/>
      <c r="K106" s="22"/>
      <c r="L106" s="22"/>
      <c r="M106" s="39"/>
      <c r="N106" s="4"/>
      <c r="O106" s="4"/>
      <c r="P106" s="23"/>
      <c r="Q106" s="23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25"/>
      <c r="B107" s="32"/>
      <c r="C107" s="14">
        <v>2</v>
      </c>
      <c r="D107" s="15" t="s">
        <v>17</v>
      </c>
      <c r="E107" s="14">
        <v>1160</v>
      </c>
      <c r="F107" s="50">
        <f t="shared" si="9"/>
        <v>193.33333333333334</v>
      </c>
      <c r="G107" s="49"/>
      <c r="H107" s="18">
        <v>17</v>
      </c>
      <c r="I107" s="1"/>
      <c r="J107" s="22"/>
      <c r="K107" s="22"/>
      <c r="L107" s="22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25"/>
      <c r="B108" s="32"/>
      <c r="C108" s="14">
        <v>3</v>
      </c>
      <c r="D108" s="15" t="s">
        <v>71</v>
      </c>
      <c r="E108" s="14">
        <v>1088</v>
      </c>
      <c r="F108" s="51">
        <f t="shared" si="9"/>
        <v>181.33333333333334</v>
      </c>
      <c r="G108" s="48"/>
      <c r="H108" s="18">
        <v>15</v>
      </c>
      <c r="I108" s="1"/>
      <c r="J108" s="22"/>
      <c r="K108" s="22"/>
      <c r="L108" s="22"/>
      <c r="M108" s="39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25"/>
      <c r="B109" s="32"/>
      <c r="C109" s="14">
        <v>4</v>
      </c>
      <c r="D109" s="15" t="s">
        <v>72</v>
      </c>
      <c r="E109" s="14">
        <v>1084</v>
      </c>
      <c r="F109" s="51">
        <f t="shared" si="9"/>
        <v>180.66666666666666</v>
      </c>
      <c r="G109" s="48"/>
      <c r="H109" s="18">
        <v>13</v>
      </c>
      <c r="I109" s="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2:26" ht="12.75">
      <c r="B110" s="32"/>
      <c r="C110" s="17">
        <f>C109+1</f>
        <v>5</v>
      </c>
      <c r="D110" s="15" t="s">
        <v>18</v>
      </c>
      <c r="E110" s="14">
        <v>1044</v>
      </c>
      <c r="F110" s="51">
        <f t="shared" si="9"/>
        <v>174</v>
      </c>
      <c r="G110" s="48"/>
      <c r="H110" s="18">
        <v>12</v>
      </c>
      <c r="I110" s="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23"/>
      <c r="B111" s="32"/>
      <c r="C111" s="17">
        <f>C110+1</f>
        <v>6</v>
      </c>
      <c r="D111" s="15" t="s">
        <v>100</v>
      </c>
      <c r="E111" s="14">
        <v>1010</v>
      </c>
      <c r="F111" s="51">
        <f t="shared" si="9"/>
        <v>168.33333333333334</v>
      </c>
      <c r="G111" s="48"/>
      <c r="H111" s="18">
        <v>11</v>
      </c>
      <c r="I111" s="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23"/>
      <c r="B112" s="32"/>
      <c r="C112" s="17">
        <f>C111+1</f>
        <v>7</v>
      </c>
      <c r="D112" s="15" t="s">
        <v>30</v>
      </c>
      <c r="E112" s="14">
        <v>967</v>
      </c>
      <c r="F112" s="51">
        <f t="shared" si="9"/>
        <v>161.16666666666666</v>
      </c>
      <c r="G112" s="48"/>
      <c r="H112" s="18">
        <v>10</v>
      </c>
      <c r="I112" s="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23"/>
      <c r="B113" s="32"/>
      <c r="C113" s="17">
        <f>C112+1</f>
        <v>8</v>
      </c>
      <c r="D113" s="15" t="s">
        <v>22</v>
      </c>
      <c r="E113" s="14">
        <v>939</v>
      </c>
      <c r="F113" s="51">
        <f t="shared" si="9"/>
        <v>156.5</v>
      </c>
      <c r="G113" s="48"/>
      <c r="H113" s="18">
        <v>9</v>
      </c>
      <c r="I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23"/>
      <c r="B114" s="32"/>
      <c r="C114" s="17">
        <f>C113+1</f>
        <v>9</v>
      </c>
      <c r="D114" s="15" t="s">
        <v>101</v>
      </c>
      <c r="E114" s="14">
        <v>907</v>
      </c>
      <c r="F114" s="51">
        <f t="shared" si="9"/>
        <v>151.16666666666666</v>
      </c>
      <c r="G114" s="48"/>
      <c r="H114" s="18">
        <v>8</v>
      </c>
      <c r="I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23"/>
      <c r="B115" s="32"/>
      <c r="C115" s="5"/>
      <c r="D115" s="4"/>
      <c r="E115" s="1"/>
      <c r="F115" s="1"/>
      <c r="G115" s="1"/>
      <c r="H115" s="1"/>
      <c r="I115" s="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23"/>
      <c r="B116" s="4"/>
      <c r="C116" s="4"/>
      <c r="D116" s="4"/>
      <c r="E116" s="4"/>
      <c r="F116" s="4"/>
      <c r="G116" s="4"/>
      <c r="H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</sheetData>
  <mergeCells count="3">
    <mergeCell ref="P60:P79"/>
    <mergeCell ref="F105:G105"/>
    <mergeCell ref="F88:G88"/>
  </mergeCells>
  <conditionalFormatting sqref="F105 F108:F114 H105:H114 H97:H103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43"/>
  <sheetViews>
    <sheetView workbookViewId="0" topLeftCell="A67">
      <selection activeCell="E93" sqref="E93"/>
    </sheetView>
  </sheetViews>
  <sheetFormatPr defaultColWidth="9.140625" defaultRowHeight="12.75"/>
  <cols>
    <col min="2" max="2" width="14.421875" style="0" customWidth="1"/>
    <col min="4" max="4" width="18.8515625" style="0" customWidth="1"/>
    <col min="6" max="6" width="12.421875" style="0" bestFit="1" customWidth="1"/>
    <col min="7" max="7" width="8.421875" style="0" customWidth="1"/>
    <col min="11" max="11" width="6.7109375" style="0" customWidth="1"/>
    <col min="12" max="12" width="10.7109375" style="0" customWidth="1"/>
    <col min="13" max="13" width="10.00390625" style="0" customWidth="1"/>
  </cols>
  <sheetData>
    <row r="1" s="4" customFormat="1" ht="12.75"/>
    <row r="2" spans="1:27" ht="12.75">
      <c r="A2" s="16" t="s">
        <v>11</v>
      </c>
      <c r="B2" s="27" t="s">
        <v>12</v>
      </c>
      <c r="C2" s="16" t="s">
        <v>13</v>
      </c>
      <c r="D2" s="28" t="s">
        <v>4</v>
      </c>
      <c r="E2" s="29">
        <v>1</v>
      </c>
      <c r="F2" s="29">
        <v>2</v>
      </c>
      <c r="G2" s="29">
        <v>3</v>
      </c>
      <c r="H2" s="29">
        <v>4</v>
      </c>
      <c r="I2" s="29">
        <v>5</v>
      </c>
      <c r="J2" s="29">
        <v>6</v>
      </c>
      <c r="K2" s="29" t="s">
        <v>14</v>
      </c>
      <c r="L2" s="29" t="s">
        <v>15</v>
      </c>
      <c r="M2" s="30" t="s">
        <v>7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75">
      <c r="A3" s="20" t="s">
        <v>33</v>
      </c>
      <c r="B3" s="31">
        <v>39724</v>
      </c>
      <c r="C3" s="18">
        <v>1</v>
      </c>
      <c r="D3" s="15" t="s">
        <v>17</v>
      </c>
      <c r="E3" s="14">
        <v>161</v>
      </c>
      <c r="F3" s="14">
        <v>183</v>
      </c>
      <c r="G3" s="14">
        <v>146</v>
      </c>
      <c r="H3" s="14"/>
      <c r="I3" s="14"/>
      <c r="J3" s="14"/>
      <c r="K3" s="14"/>
      <c r="L3" s="60">
        <f>SUM(E3:J3)</f>
        <v>490</v>
      </c>
      <c r="M3" s="34">
        <f aca="true" t="shared" si="0" ref="M3:M84">L3/6</f>
        <v>81.66666666666667</v>
      </c>
      <c r="N3" s="4" t="s">
        <v>122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>
      <c r="A4" s="20" t="s">
        <v>34</v>
      </c>
      <c r="B4" s="31">
        <v>39724</v>
      </c>
      <c r="C4" s="18">
        <v>1</v>
      </c>
      <c r="D4" s="15" t="s">
        <v>16</v>
      </c>
      <c r="E4" s="14">
        <v>167</v>
      </c>
      <c r="F4" s="14">
        <v>157</v>
      </c>
      <c r="G4" s="14">
        <v>171</v>
      </c>
      <c r="H4" s="14"/>
      <c r="I4" s="14"/>
      <c r="J4" s="14"/>
      <c r="K4" s="14"/>
      <c r="L4" s="60">
        <f aca="true" t="shared" si="1" ref="L4:L26">SUM(E4:J4)</f>
        <v>495</v>
      </c>
      <c r="M4" s="34">
        <f t="shared" si="0"/>
        <v>82.5</v>
      </c>
      <c r="N4" s="4" t="s">
        <v>122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>
      <c r="A5" s="20" t="s">
        <v>35</v>
      </c>
      <c r="B5" s="31">
        <v>39726</v>
      </c>
      <c r="C5" s="18">
        <v>1</v>
      </c>
      <c r="D5" s="15" t="s">
        <v>29</v>
      </c>
      <c r="E5" s="14">
        <v>169</v>
      </c>
      <c r="F5" s="14">
        <v>137</v>
      </c>
      <c r="G5" s="14">
        <v>156</v>
      </c>
      <c r="H5" s="14">
        <v>160</v>
      </c>
      <c r="I5" s="14">
        <v>170</v>
      </c>
      <c r="J5" s="14">
        <v>132</v>
      </c>
      <c r="K5" s="14"/>
      <c r="L5" s="43">
        <f t="shared" si="1"/>
        <v>924</v>
      </c>
      <c r="M5" s="34">
        <f t="shared" si="0"/>
        <v>154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20" t="s">
        <v>36</v>
      </c>
      <c r="B6" s="31">
        <v>39726</v>
      </c>
      <c r="C6" s="18">
        <v>1</v>
      </c>
      <c r="D6" s="15" t="s">
        <v>22</v>
      </c>
      <c r="E6" s="14">
        <v>171</v>
      </c>
      <c r="F6" s="14">
        <v>119</v>
      </c>
      <c r="G6" s="14">
        <v>162</v>
      </c>
      <c r="H6" s="14">
        <v>142</v>
      </c>
      <c r="I6" s="14">
        <v>123</v>
      </c>
      <c r="J6" s="14">
        <v>147</v>
      </c>
      <c r="K6" s="14"/>
      <c r="L6" s="60">
        <f t="shared" si="1"/>
        <v>864</v>
      </c>
      <c r="M6" s="34">
        <f t="shared" si="0"/>
        <v>144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20" t="s">
        <v>37</v>
      </c>
      <c r="B7" s="31">
        <v>39726</v>
      </c>
      <c r="C7" s="18">
        <v>1</v>
      </c>
      <c r="D7" s="15" t="s">
        <v>21</v>
      </c>
      <c r="E7" s="14">
        <v>223</v>
      </c>
      <c r="F7" s="14">
        <v>223</v>
      </c>
      <c r="G7" s="14">
        <v>248</v>
      </c>
      <c r="H7" s="14">
        <v>213</v>
      </c>
      <c r="I7" s="14">
        <v>199</v>
      </c>
      <c r="J7" s="14">
        <v>200</v>
      </c>
      <c r="K7" s="14"/>
      <c r="L7" s="43">
        <f t="shared" si="1"/>
        <v>1306</v>
      </c>
      <c r="M7" s="34">
        <f t="shared" si="0"/>
        <v>217.66666666666666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2.75">
      <c r="A8" s="20" t="s">
        <v>38</v>
      </c>
      <c r="B8" s="31">
        <v>39726</v>
      </c>
      <c r="C8" s="18">
        <v>1</v>
      </c>
      <c r="D8" s="15" t="s">
        <v>26</v>
      </c>
      <c r="E8" s="14">
        <v>129</v>
      </c>
      <c r="F8" s="14">
        <v>150</v>
      </c>
      <c r="G8" s="14">
        <v>136</v>
      </c>
      <c r="H8" s="14">
        <v>129</v>
      </c>
      <c r="I8" s="14">
        <v>103</v>
      </c>
      <c r="J8" s="14">
        <v>127</v>
      </c>
      <c r="K8" s="14">
        <v>60</v>
      </c>
      <c r="L8" s="43">
        <f>SUM(E8:K8)</f>
        <v>834</v>
      </c>
      <c r="M8" s="34">
        <f t="shared" si="0"/>
        <v>139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s="20" t="s">
        <v>39</v>
      </c>
      <c r="B9" s="31">
        <v>39726</v>
      </c>
      <c r="C9" s="18">
        <v>1</v>
      </c>
      <c r="D9" s="15" t="s">
        <v>72</v>
      </c>
      <c r="E9" s="14">
        <v>180</v>
      </c>
      <c r="F9" s="14">
        <v>187</v>
      </c>
      <c r="G9" s="14">
        <v>191</v>
      </c>
      <c r="H9" s="14">
        <v>174</v>
      </c>
      <c r="I9" s="14">
        <v>162</v>
      </c>
      <c r="J9" s="14">
        <v>181</v>
      </c>
      <c r="K9" s="14"/>
      <c r="L9" s="43">
        <f t="shared" si="1"/>
        <v>1075</v>
      </c>
      <c r="M9" s="34">
        <f t="shared" si="0"/>
        <v>179.16666666666666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2.75">
      <c r="A10" s="20" t="s">
        <v>40</v>
      </c>
      <c r="B10" s="31">
        <v>39726</v>
      </c>
      <c r="C10" s="18">
        <v>1</v>
      </c>
      <c r="D10" s="15" t="s">
        <v>73</v>
      </c>
      <c r="E10" s="14">
        <v>164</v>
      </c>
      <c r="F10" s="14">
        <v>212</v>
      </c>
      <c r="G10" s="14">
        <v>251</v>
      </c>
      <c r="H10" s="14">
        <v>194</v>
      </c>
      <c r="I10" s="14">
        <v>216</v>
      </c>
      <c r="J10" s="14">
        <v>190</v>
      </c>
      <c r="K10" s="14"/>
      <c r="L10" s="43">
        <f t="shared" si="1"/>
        <v>1227</v>
      </c>
      <c r="M10" s="34">
        <f t="shared" si="0"/>
        <v>204.5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2.75">
      <c r="A11" s="20" t="s">
        <v>41</v>
      </c>
      <c r="B11" s="31">
        <v>39727</v>
      </c>
      <c r="C11" s="18">
        <v>1</v>
      </c>
      <c r="D11" s="15" t="s">
        <v>31</v>
      </c>
      <c r="E11" s="14">
        <v>162</v>
      </c>
      <c r="F11" s="14">
        <v>156</v>
      </c>
      <c r="G11" s="14"/>
      <c r="H11" s="14"/>
      <c r="I11" s="14"/>
      <c r="J11" s="14"/>
      <c r="K11" s="14"/>
      <c r="L11" s="60">
        <f t="shared" si="1"/>
        <v>318</v>
      </c>
      <c r="M11" s="34">
        <f t="shared" si="0"/>
        <v>53</v>
      </c>
      <c r="N11" s="4" t="s">
        <v>122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>
      <c r="A12" s="20" t="s">
        <v>42</v>
      </c>
      <c r="B12" s="31">
        <v>39727</v>
      </c>
      <c r="C12" s="18">
        <v>1</v>
      </c>
      <c r="D12" s="54" t="s">
        <v>30</v>
      </c>
      <c r="E12" s="14">
        <v>135</v>
      </c>
      <c r="F12" s="14">
        <v>161</v>
      </c>
      <c r="G12" s="14"/>
      <c r="H12" s="14"/>
      <c r="I12" s="14"/>
      <c r="J12" s="14"/>
      <c r="K12" s="14"/>
      <c r="L12" s="60">
        <f t="shared" si="1"/>
        <v>296</v>
      </c>
      <c r="M12" s="34">
        <f t="shared" si="0"/>
        <v>49.333333333333336</v>
      </c>
      <c r="N12" s="4" t="s">
        <v>122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2.75">
      <c r="A13" s="20" t="s">
        <v>43</v>
      </c>
      <c r="B13" s="31">
        <v>39727</v>
      </c>
      <c r="C13" s="18">
        <v>1</v>
      </c>
      <c r="D13" s="54" t="s">
        <v>74</v>
      </c>
      <c r="E13" s="14">
        <v>230</v>
      </c>
      <c r="F13" s="14">
        <v>168</v>
      </c>
      <c r="G13" s="14">
        <v>145</v>
      </c>
      <c r="H13" s="14">
        <v>159</v>
      </c>
      <c r="I13" s="14">
        <v>162</v>
      </c>
      <c r="J13" s="14">
        <v>162</v>
      </c>
      <c r="K13" s="14"/>
      <c r="L13" s="43">
        <f t="shared" si="1"/>
        <v>1026</v>
      </c>
      <c r="M13" s="34">
        <f t="shared" si="0"/>
        <v>171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.75">
      <c r="A14" s="20" t="s">
        <v>44</v>
      </c>
      <c r="B14" s="31">
        <v>39727</v>
      </c>
      <c r="C14" s="18">
        <v>1</v>
      </c>
      <c r="D14" s="54" t="s">
        <v>75</v>
      </c>
      <c r="E14" s="14">
        <v>152</v>
      </c>
      <c r="F14" s="14">
        <v>185</v>
      </c>
      <c r="G14" s="14">
        <v>186</v>
      </c>
      <c r="H14" s="14">
        <v>194</v>
      </c>
      <c r="I14" s="14">
        <v>193</v>
      </c>
      <c r="J14" s="14">
        <v>181</v>
      </c>
      <c r="K14" s="14"/>
      <c r="L14" s="43">
        <f t="shared" si="1"/>
        <v>1091</v>
      </c>
      <c r="M14" s="34">
        <f t="shared" si="0"/>
        <v>181.83333333333334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>
      <c r="A15" s="20" t="s">
        <v>45</v>
      </c>
      <c r="B15" s="31">
        <v>39727</v>
      </c>
      <c r="C15" s="18">
        <v>2</v>
      </c>
      <c r="D15" s="15" t="s">
        <v>17</v>
      </c>
      <c r="E15" s="14">
        <v>161</v>
      </c>
      <c r="F15" s="14">
        <v>162</v>
      </c>
      <c r="G15" s="14">
        <v>201</v>
      </c>
      <c r="H15" s="14">
        <v>178</v>
      </c>
      <c r="I15" s="14">
        <v>149</v>
      </c>
      <c r="J15" s="14">
        <v>202</v>
      </c>
      <c r="K15" s="14"/>
      <c r="L15" s="43">
        <f t="shared" si="1"/>
        <v>1053</v>
      </c>
      <c r="M15" s="34">
        <f t="shared" si="0"/>
        <v>175.5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>
      <c r="A16" s="20" t="s">
        <v>46</v>
      </c>
      <c r="B16" s="31">
        <v>39727</v>
      </c>
      <c r="C16" s="18">
        <v>2</v>
      </c>
      <c r="D16" s="15" t="s">
        <v>22</v>
      </c>
      <c r="E16" s="14">
        <v>136</v>
      </c>
      <c r="F16" s="14">
        <v>202</v>
      </c>
      <c r="G16" s="14">
        <v>161</v>
      </c>
      <c r="H16" s="14">
        <v>130</v>
      </c>
      <c r="I16" s="14">
        <v>189</v>
      </c>
      <c r="J16" s="14">
        <v>162</v>
      </c>
      <c r="K16" s="14"/>
      <c r="L16" s="43">
        <f t="shared" si="1"/>
        <v>980</v>
      </c>
      <c r="M16" s="34">
        <f t="shared" si="0"/>
        <v>163.33333333333334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>
      <c r="A17" s="20" t="s">
        <v>47</v>
      </c>
      <c r="B17" s="31">
        <v>39728</v>
      </c>
      <c r="C17" s="18">
        <v>1</v>
      </c>
      <c r="D17" s="15" t="s">
        <v>20</v>
      </c>
      <c r="E17" s="14">
        <v>237</v>
      </c>
      <c r="F17" s="14">
        <v>202</v>
      </c>
      <c r="G17" s="14">
        <v>194</v>
      </c>
      <c r="H17" s="14">
        <v>225</v>
      </c>
      <c r="I17" s="14">
        <v>182</v>
      </c>
      <c r="J17" s="14">
        <v>213</v>
      </c>
      <c r="K17" s="14"/>
      <c r="L17" s="43">
        <f t="shared" si="1"/>
        <v>1253</v>
      </c>
      <c r="M17" s="34">
        <f t="shared" si="0"/>
        <v>208.83333333333334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>
      <c r="A18" s="59" t="s">
        <v>48</v>
      </c>
      <c r="B18" s="44">
        <v>39728</v>
      </c>
      <c r="C18" s="45">
        <v>1</v>
      </c>
      <c r="D18" s="46" t="s">
        <v>9</v>
      </c>
      <c r="E18" s="43">
        <v>200</v>
      </c>
      <c r="F18" s="43">
        <v>213</v>
      </c>
      <c r="G18" s="43">
        <v>200</v>
      </c>
      <c r="H18" s="43">
        <v>203</v>
      </c>
      <c r="I18" s="43">
        <v>148</v>
      </c>
      <c r="J18" s="43">
        <v>172</v>
      </c>
      <c r="K18" s="43"/>
      <c r="L18" s="43">
        <f t="shared" si="1"/>
        <v>1136</v>
      </c>
      <c r="M18" s="47">
        <f t="shared" si="0"/>
        <v>189.33333333333334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2.75">
      <c r="A19" s="20" t="s">
        <v>49</v>
      </c>
      <c r="B19" s="31">
        <v>39729</v>
      </c>
      <c r="C19" s="18">
        <v>2</v>
      </c>
      <c r="D19" s="54" t="s">
        <v>30</v>
      </c>
      <c r="E19" s="14">
        <v>128</v>
      </c>
      <c r="F19" s="14">
        <v>189</v>
      </c>
      <c r="G19" s="14">
        <v>166</v>
      </c>
      <c r="H19" s="14">
        <v>212</v>
      </c>
      <c r="I19" s="14">
        <v>123</v>
      </c>
      <c r="J19" s="14">
        <v>127</v>
      </c>
      <c r="K19" s="14"/>
      <c r="L19" s="42">
        <f t="shared" si="1"/>
        <v>945</v>
      </c>
      <c r="M19" s="34">
        <f t="shared" si="0"/>
        <v>157.5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>
      <c r="A20" s="20" t="s">
        <v>50</v>
      </c>
      <c r="B20" s="31">
        <v>39729</v>
      </c>
      <c r="C20" s="18">
        <v>3</v>
      </c>
      <c r="D20" s="15" t="s">
        <v>22</v>
      </c>
      <c r="E20" s="14">
        <v>199</v>
      </c>
      <c r="F20" s="14">
        <v>209</v>
      </c>
      <c r="G20" s="14">
        <v>146</v>
      </c>
      <c r="H20" s="14">
        <v>186</v>
      </c>
      <c r="I20" s="14">
        <v>185</v>
      </c>
      <c r="J20" s="14">
        <v>172</v>
      </c>
      <c r="K20" s="14"/>
      <c r="L20" s="42">
        <f t="shared" si="1"/>
        <v>1097</v>
      </c>
      <c r="M20" s="34">
        <f t="shared" si="0"/>
        <v>182.83333333333334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>
      <c r="A21" s="20" t="s">
        <v>51</v>
      </c>
      <c r="B21" s="31">
        <v>39730</v>
      </c>
      <c r="C21" s="18">
        <v>2</v>
      </c>
      <c r="D21" s="15" t="s">
        <v>9</v>
      </c>
      <c r="E21" s="14">
        <v>200</v>
      </c>
      <c r="F21" s="14">
        <v>178</v>
      </c>
      <c r="G21" s="14">
        <v>180</v>
      </c>
      <c r="H21" s="14">
        <v>178</v>
      </c>
      <c r="I21" s="14">
        <v>208</v>
      </c>
      <c r="J21" s="14">
        <v>155</v>
      </c>
      <c r="K21" s="14"/>
      <c r="L21" s="42">
        <f t="shared" si="1"/>
        <v>1099</v>
      </c>
      <c r="M21" s="34">
        <f t="shared" si="0"/>
        <v>183.16666666666666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>
      <c r="A22" s="20" t="s">
        <v>52</v>
      </c>
      <c r="B22" s="31">
        <v>39730</v>
      </c>
      <c r="C22" s="18">
        <v>1</v>
      </c>
      <c r="D22" s="15" t="s">
        <v>8</v>
      </c>
      <c r="E22" s="14">
        <v>144</v>
      </c>
      <c r="F22" s="14">
        <v>210</v>
      </c>
      <c r="G22" s="14">
        <v>176</v>
      </c>
      <c r="H22" s="14">
        <v>243</v>
      </c>
      <c r="I22" s="14">
        <v>174</v>
      </c>
      <c r="J22" s="14">
        <v>196</v>
      </c>
      <c r="K22" s="14"/>
      <c r="L22" s="42">
        <f t="shared" si="1"/>
        <v>1143</v>
      </c>
      <c r="M22" s="34">
        <f t="shared" si="0"/>
        <v>190.5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>
      <c r="A23" s="20" t="s">
        <v>53</v>
      </c>
      <c r="B23" s="31">
        <v>39731</v>
      </c>
      <c r="C23" s="18">
        <v>3</v>
      </c>
      <c r="D23" s="15" t="s">
        <v>17</v>
      </c>
      <c r="E23" s="14">
        <v>203</v>
      </c>
      <c r="F23" s="14">
        <v>177</v>
      </c>
      <c r="G23" s="14">
        <v>223</v>
      </c>
      <c r="H23" s="14">
        <v>143</v>
      </c>
      <c r="I23" s="14">
        <v>185</v>
      </c>
      <c r="J23" s="14">
        <v>183</v>
      </c>
      <c r="K23" s="14"/>
      <c r="L23" s="42">
        <f t="shared" si="1"/>
        <v>1114</v>
      </c>
      <c r="M23" s="34">
        <f t="shared" si="0"/>
        <v>185.66666666666666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>
      <c r="A24" s="20" t="s">
        <v>54</v>
      </c>
      <c r="B24" s="31">
        <v>39731</v>
      </c>
      <c r="C24" s="18">
        <v>2</v>
      </c>
      <c r="D24" s="15" t="s">
        <v>16</v>
      </c>
      <c r="E24" s="14">
        <v>174</v>
      </c>
      <c r="F24" s="14">
        <v>162</v>
      </c>
      <c r="G24" s="14">
        <v>209</v>
      </c>
      <c r="H24" s="14">
        <v>213</v>
      </c>
      <c r="I24" s="14">
        <v>166</v>
      </c>
      <c r="J24" s="14">
        <v>173</v>
      </c>
      <c r="K24" s="14"/>
      <c r="L24" s="42">
        <f t="shared" si="1"/>
        <v>1097</v>
      </c>
      <c r="M24" s="34">
        <f t="shared" si="0"/>
        <v>182.83333333333334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>
      <c r="A25" s="20" t="s">
        <v>55</v>
      </c>
      <c r="B25" s="31">
        <v>39732</v>
      </c>
      <c r="C25" s="18">
        <v>1</v>
      </c>
      <c r="D25" s="15" t="s">
        <v>101</v>
      </c>
      <c r="E25" s="14">
        <v>160</v>
      </c>
      <c r="F25" s="14">
        <v>129</v>
      </c>
      <c r="G25" s="14">
        <v>175</v>
      </c>
      <c r="H25" s="14">
        <v>153</v>
      </c>
      <c r="I25" s="14">
        <v>162</v>
      </c>
      <c r="J25" s="14">
        <v>170</v>
      </c>
      <c r="K25" s="14"/>
      <c r="L25" s="42">
        <f t="shared" si="1"/>
        <v>949</v>
      </c>
      <c r="M25" s="34">
        <f t="shared" si="0"/>
        <v>158.16666666666666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>
      <c r="A26" s="20" t="s">
        <v>56</v>
      </c>
      <c r="B26" s="31">
        <v>39732</v>
      </c>
      <c r="C26" s="18">
        <v>1</v>
      </c>
      <c r="D26" s="15" t="s">
        <v>71</v>
      </c>
      <c r="E26" s="14">
        <v>127</v>
      </c>
      <c r="F26" s="14">
        <v>163</v>
      </c>
      <c r="G26" s="14">
        <v>153</v>
      </c>
      <c r="H26" s="14">
        <v>211</v>
      </c>
      <c r="I26" s="14">
        <v>180</v>
      </c>
      <c r="J26" s="14">
        <v>179</v>
      </c>
      <c r="K26" s="14"/>
      <c r="L26" s="42">
        <f t="shared" si="1"/>
        <v>1013</v>
      </c>
      <c r="M26" s="34">
        <f t="shared" si="0"/>
        <v>168.83333333333334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>
      <c r="A27" s="20" t="s">
        <v>57</v>
      </c>
      <c r="B27" s="31">
        <v>39732</v>
      </c>
      <c r="C27" s="18">
        <v>4</v>
      </c>
      <c r="D27" s="15" t="s">
        <v>22</v>
      </c>
      <c r="E27" s="14">
        <v>141</v>
      </c>
      <c r="F27" s="14">
        <v>164</v>
      </c>
      <c r="G27" s="14">
        <v>168</v>
      </c>
      <c r="H27" s="14">
        <v>159</v>
      </c>
      <c r="I27" s="14">
        <v>159</v>
      </c>
      <c r="J27" s="14">
        <v>199</v>
      </c>
      <c r="K27" s="14"/>
      <c r="L27" s="42">
        <f aca="true" t="shared" si="2" ref="L27:L38">SUM(E27:J27)</f>
        <v>990</v>
      </c>
      <c r="M27" s="34">
        <f t="shared" si="0"/>
        <v>165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>
      <c r="A28" s="20" t="s">
        <v>58</v>
      </c>
      <c r="B28" s="31">
        <v>39732</v>
      </c>
      <c r="C28" s="18">
        <v>2</v>
      </c>
      <c r="D28" s="54" t="s">
        <v>75</v>
      </c>
      <c r="E28" s="14">
        <v>153</v>
      </c>
      <c r="F28" s="14">
        <v>178</v>
      </c>
      <c r="G28" s="14">
        <v>135</v>
      </c>
      <c r="H28" s="14">
        <v>191</v>
      </c>
      <c r="I28" s="14">
        <v>154</v>
      </c>
      <c r="J28" s="14">
        <v>182</v>
      </c>
      <c r="K28" s="14"/>
      <c r="L28" s="42">
        <f t="shared" si="2"/>
        <v>993</v>
      </c>
      <c r="M28" s="34">
        <f t="shared" si="0"/>
        <v>165.5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>
      <c r="A29" s="20" t="s">
        <v>59</v>
      </c>
      <c r="B29" s="31">
        <v>39732</v>
      </c>
      <c r="C29" s="18">
        <v>1</v>
      </c>
      <c r="D29" s="15" t="s">
        <v>19</v>
      </c>
      <c r="E29" s="14">
        <v>194</v>
      </c>
      <c r="F29" s="14">
        <v>216</v>
      </c>
      <c r="G29" s="14">
        <v>227</v>
      </c>
      <c r="H29" s="14">
        <v>226</v>
      </c>
      <c r="I29" s="14">
        <v>212</v>
      </c>
      <c r="J29" s="14">
        <v>213</v>
      </c>
      <c r="K29" s="14"/>
      <c r="L29" s="42">
        <f t="shared" si="2"/>
        <v>1288</v>
      </c>
      <c r="M29" s="34">
        <f t="shared" si="0"/>
        <v>214.66666666666666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>
      <c r="A30" s="20" t="s">
        <v>60</v>
      </c>
      <c r="B30" s="31">
        <v>39732</v>
      </c>
      <c r="C30" s="18">
        <v>1</v>
      </c>
      <c r="D30" s="15" t="s">
        <v>18</v>
      </c>
      <c r="E30" s="14">
        <v>191</v>
      </c>
      <c r="F30" s="14">
        <v>189</v>
      </c>
      <c r="G30" s="14">
        <v>159</v>
      </c>
      <c r="H30" s="14">
        <v>186</v>
      </c>
      <c r="I30" s="14">
        <v>170</v>
      </c>
      <c r="J30" s="14">
        <v>162</v>
      </c>
      <c r="K30" s="14"/>
      <c r="L30" s="42">
        <f t="shared" si="2"/>
        <v>1057</v>
      </c>
      <c r="M30" s="34">
        <f t="shared" si="0"/>
        <v>176.16666666666666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>
      <c r="A31" s="20" t="s">
        <v>61</v>
      </c>
      <c r="B31" s="31">
        <v>39734</v>
      </c>
      <c r="C31" s="18">
        <v>4</v>
      </c>
      <c r="D31" s="15" t="s">
        <v>17</v>
      </c>
      <c r="E31" s="14">
        <v>177</v>
      </c>
      <c r="F31" s="14"/>
      <c r="G31" s="14"/>
      <c r="H31" s="14"/>
      <c r="I31" s="14"/>
      <c r="J31" s="14"/>
      <c r="K31" s="14"/>
      <c r="L31" s="42">
        <f t="shared" si="2"/>
        <v>177</v>
      </c>
      <c r="M31" s="34">
        <f t="shared" si="0"/>
        <v>29.5</v>
      </c>
      <c r="N31" s="4" t="s">
        <v>122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>
      <c r="A32" s="20" t="s">
        <v>62</v>
      </c>
      <c r="B32" s="31">
        <v>39734</v>
      </c>
      <c r="C32" s="18">
        <v>3</v>
      </c>
      <c r="D32" s="15" t="s">
        <v>16</v>
      </c>
      <c r="E32" s="14">
        <v>158</v>
      </c>
      <c r="F32" s="14"/>
      <c r="G32" s="14"/>
      <c r="H32" s="14"/>
      <c r="I32" s="14"/>
      <c r="J32" s="14"/>
      <c r="K32" s="14"/>
      <c r="L32" s="42">
        <f t="shared" si="2"/>
        <v>158</v>
      </c>
      <c r="M32" s="34">
        <f t="shared" si="0"/>
        <v>26.333333333333332</v>
      </c>
      <c r="N32" s="4" t="s">
        <v>122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>
      <c r="A33" s="20" t="s">
        <v>63</v>
      </c>
      <c r="B33" s="31">
        <v>39734</v>
      </c>
      <c r="C33" s="18">
        <v>5</v>
      </c>
      <c r="D33" s="15" t="s">
        <v>17</v>
      </c>
      <c r="E33" s="14">
        <v>212</v>
      </c>
      <c r="F33" s="14">
        <v>180</v>
      </c>
      <c r="G33" s="14">
        <v>180</v>
      </c>
      <c r="H33" s="14">
        <v>136</v>
      </c>
      <c r="I33" s="14">
        <v>217</v>
      </c>
      <c r="J33" s="14">
        <v>174</v>
      </c>
      <c r="K33" s="14"/>
      <c r="L33" s="42">
        <f t="shared" si="2"/>
        <v>1099</v>
      </c>
      <c r="M33" s="34">
        <f t="shared" si="0"/>
        <v>183.16666666666666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>
      <c r="A34" s="20" t="s">
        <v>64</v>
      </c>
      <c r="B34" s="31">
        <v>39734</v>
      </c>
      <c r="C34" s="18">
        <v>4</v>
      </c>
      <c r="D34" s="15" t="s">
        <v>16</v>
      </c>
      <c r="E34" s="14">
        <v>203</v>
      </c>
      <c r="F34" s="14">
        <v>179</v>
      </c>
      <c r="G34" s="14">
        <v>203</v>
      </c>
      <c r="H34" s="14">
        <v>229</v>
      </c>
      <c r="I34" s="14">
        <v>183</v>
      </c>
      <c r="J34" s="14">
        <v>223</v>
      </c>
      <c r="K34" s="14"/>
      <c r="L34" s="42">
        <f t="shared" si="2"/>
        <v>1220</v>
      </c>
      <c r="M34" s="34">
        <f t="shared" si="0"/>
        <v>203.33333333333334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>
      <c r="A35" s="20" t="s">
        <v>65</v>
      </c>
      <c r="B35" s="31">
        <v>39735</v>
      </c>
      <c r="C35" s="18">
        <v>3</v>
      </c>
      <c r="D35" s="15" t="s">
        <v>9</v>
      </c>
      <c r="E35" s="14">
        <v>190</v>
      </c>
      <c r="F35" s="14">
        <v>168</v>
      </c>
      <c r="G35" s="14">
        <v>127</v>
      </c>
      <c r="H35" s="14">
        <v>193</v>
      </c>
      <c r="I35" s="14">
        <v>133</v>
      </c>
      <c r="J35" s="14">
        <v>155</v>
      </c>
      <c r="K35" s="14"/>
      <c r="L35" s="42">
        <f t="shared" si="2"/>
        <v>966</v>
      </c>
      <c r="M35" s="34">
        <f t="shared" si="0"/>
        <v>161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>
      <c r="A36" s="20" t="s">
        <v>66</v>
      </c>
      <c r="B36" s="31">
        <v>39735</v>
      </c>
      <c r="C36" s="18">
        <v>2</v>
      </c>
      <c r="D36" s="15" t="s">
        <v>8</v>
      </c>
      <c r="E36" s="14">
        <v>222</v>
      </c>
      <c r="F36" s="14">
        <v>177</v>
      </c>
      <c r="G36" s="14">
        <v>184</v>
      </c>
      <c r="H36" s="14">
        <v>229</v>
      </c>
      <c r="I36" s="14">
        <v>172</v>
      </c>
      <c r="J36" s="14">
        <v>199</v>
      </c>
      <c r="K36" s="14"/>
      <c r="L36" s="42">
        <f t="shared" si="2"/>
        <v>1183</v>
      </c>
      <c r="M36" s="34">
        <f t="shared" si="0"/>
        <v>197.16666666666666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>
      <c r="A37" s="20" t="s">
        <v>67</v>
      </c>
      <c r="B37" s="31">
        <v>39736</v>
      </c>
      <c r="C37" s="18">
        <v>6</v>
      </c>
      <c r="D37" s="15" t="s">
        <v>17</v>
      </c>
      <c r="E37" s="14">
        <v>170</v>
      </c>
      <c r="F37" s="14">
        <v>166</v>
      </c>
      <c r="G37" s="14">
        <v>190</v>
      </c>
      <c r="H37" s="14">
        <v>191</v>
      </c>
      <c r="I37" s="14">
        <v>172</v>
      </c>
      <c r="J37" s="14">
        <v>188</v>
      </c>
      <c r="K37" s="14"/>
      <c r="L37" s="42">
        <f t="shared" si="2"/>
        <v>1077</v>
      </c>
      <c r="M37" s="34">
        <f t="shared" si="0"/>
        <v>179.5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>
      <c r="A38" s="20" t="s">
        <v>68</v>
      </c>
      <c r="B38" s="31">
        <v>39736</v>
      </c>
      <c r="C38" s="18">
        <v>5</v>
      </c>
      <c r="D38" s="15" t="s">
        <v>22</v>
      </c>
      <c r="E38" s="14">
        <v>178</v>
      </c>
      <c r="F38" s="14">
        <v>147</v>
      </c>
      <c r="G38" s="14">
        <v>130</v>
      </c>
      <c r="H38" s="14">
        <v>156</v>
      </c>
      <c r="I38" s="14">
        <v>175</v>
      </c>
      <c r="J38" s="14">
        <v>162</v>
      </c>
      <c r="K38" s="14"/>
      <c r="L38" s="42">
        <f t="shared" si="2"/>
        <v>948</v>
      </c>
      <c r="M38" s="34">
        <f t="shared" si="0"/>
        <v>158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>
      <c r="A39" s="20" t="s">
        <v>69</v>
      </c>
      <c r="B39" s="31">
        <v>39737</v>
      </c>
      <c r="C39" s="18">
        <v>3</v>
      </c>
      <c r="D39" s="15" t="s">
        <v>8</v>
      </c>
      <c r="E39" s="14">
        <v>203</v>
      </c>
      <c r="F39" s="14">
        <v>205</v>
      </c>
      <c r="G39" s="14">
        <v>204</v>
      </c>
      <c r="H39" s="14">
        <v>224</v>
      </c>
      <c r="I39" s="14">
        <v>243</v>
      </c>
      <c r="J39" s="14">
        <v>211</v>
      </c>
      <c r="K39" s="14"/>
      <c r="L39" s="42">
        <f aca="true" t="shared" si="3" ref="L39:L45">SUM(E39:J39)</f>
        <v>1290</v>
      </c>
      <c r="M39" s="34">
        <f t="shared" si="0"/>
        <v>215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>
      <c r="A40" s="20" t="s">
        <v>70</v>
      </c>
      <c r="B40" s="31">
        <v>39737</v>
      </c>
      <c r="C40" s="18">
        <v>4</v>
      </c>
      <c r="D40" s="15" t="s">
        <v>9</v>
      </c>
      <c r="E40" s="14">
        <v>161</v>
      </c>
      <c r="F40" s="14">
        <v>237</v>
      </c>
      <c r="G40" s="14">
        <v>168</v>
      </c>
      <c r="H40" s="14">
        <v>181</v>
      </c>
      <c r="I40" s="14">
        <v>145</v>
      </c>
      <c r="J40" s="14">
        <v>154</v>
      </c>
      <c r="K40" s="14"/>
      <c r="L40" s="42">
        <f t="shared" si="3"/>
        <v>1046</v>
      </c>
      <c r="M40" s="34">
        <f t="shared" si="0"/>
        <v>174.33333333333334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>
      <c r="A41" s="20" t="s">
        <v>77</v>
      </c>
      <c r="B41" s="31">
        <v>39738</v>
      </c>
      <c r="C41" s="18">
        <v>3</v>
      </c>
      <c r="D41" s="54" t="s">
        <v>75</v>
      </c>
      <c r="E41" s="14">
        <v>169</v>
      </c>
      <c r="F41" s="14">
        <v>187</v>
      </c>
      <c r="G41" s="14">
        <v>155</v>
      </c>
      <c r="H41" s="14">
        <v>167</v>
      </c>
      <c r="I41" s="14">
        <v>143</v>
      </c>
      <c r="J41" s="14">
        <v>176</v>
      </c>
      <c r="K41" s="14"/>
      <c r="L41" s="42">
        <f t="shared" si="3"/>
        <v>997</v>
      </c>
      <c r="M41" s="34">
        <f t="shared" si="0"/>
        <v>166.16666666666666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20" t="s">
        <v>78</v>
      </c>
      <c r="B42" s="31">
        <v>39738</v>
      </c>
      <c r="C42" s="18">
        <v>7</v>
      </c>
      <c r="D42" s="15" t="s">
        <v>17</v>
      </c>
      <c r="E42" s="14">
        <v>180</v>
      </c>
      <c r="F42" s="14">
        <v>149</v>
      </c>
      <c r="G42" s="14">
        <v>137</v>
      </c>
      <c r="H42" s="14">
        <v>145</v>
      </c>
      <c r="I42" s="14">
        <v>153</v>
      </c>
      <c r="J42" s="14">
        <v>168</v>
      </c>
      <c r="K42" s="14"/>
      <c r="L42" s="42">
        <f t="shared" si="3"/>
        <v>932</v>
      </c>
      <c r="M42" s="34">
        <f t="shared" si="0"/>
        <v>155.33333333333334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20" t="s">
        <v>79</v>
      </c>
      <c r="B43" s="31">
        <v>39738</v>
      </c>
      <c r="C43" s="18">
        <v>4</v>
      </c>
      <c r="D43" s="54" t="s">
        <v>75</v>
      </c>
      <c r="E43" s="14">
        <v>109</v>
      </c>
      <c r="F43" s="14">
        <v>203</v>
      </c>
      <c r="G43" s="14">
        <v>174</v>
      </c>
      <c r="H43" s="14">
        <v>226</v>
      </c>
      <c r="I43" s="14">
        <v>184</v>
      </c>
      <c r="J43" s="14">
        <v>185</v>
      </c>
      <c r="K43" s="14"/>
      <c r="L43" s="42">
        <f t="shared" si="3"/>
        <v>1081</v>
      </c>
      <c r="M43" s="34">
        <f t="shared" si="0"/>
        <v>180.16666666666666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20" t="s">
        <v>80</v>
      </c>
      <c r="B44" s="31">
        <v>39738</v>
      </c>
      <c r="C44" s="18">
        <v>2</v>
      </c>
      <c r="D44" s="54" t="s">
        <v>74</v>
      </c>
      <c r="E44" s="14">
        <v>189</v>
      </c>
      <c r="F44" s="14">
        <v>188</v>
      </c>
      <c r="G44" s="14">
        <v>195</v>
      </c>
      <c r="H44" s="14">
        <v>171</v>
      </c>
      <c r="I44" s="14">
        <v>216</v>
      </c>
      <c r="J44" s="14">
        <v>170</v>
      </c>
      <c r="K44" s="14"/>
      <c r="L44" s="42">
        <f t="shared" si="3"/>
        <v>1129</v>
      </c>
      <c r="M44" s="34">
        <f t="shared" si="0"/>
        <v>188.16666666666666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20" t="s">
        <v>81</v>
      </c>
      <c r="B45" s="31">
        <v>39739</v>
      </c>
      <c r="C45" s="18">
        <v>2</v>
      </c>
      <c r="D45" s="15" t="s">
        <v>21</v>
      </c>
      <c r="E45" s="14">
        <v>174</v>
      </c>
      <c r="F45" s="14">
        <v>177</v>
      </c>
      <c r="G45" s="14">
        <v>173</v>
      </c>
      <c r="H45" s="14">
        <v>201</v>
      </c>
      <c r="I45" s="14">
        <v>152</v>
      </c>
      <c r="J45" s="14">
        <v>187</v>
      </c>
      <c r="K45" s="14"/>
      <c r="L45" s="42">
        <f t="shared" si="3"/>
        <v>1064</v>
      </c>
      <c r="M45" s="34">
        <f t="shared" si="0"/>
        <v>177.33333333333334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20" t="s">
        <v>82</v>
      </c>
      <c r="B46" s="31">
        <v>39739</v>
      </c>
      <c r="C46" s="18">
        <v>2</v>
      </c>
      <c r="D46" s="15" t="s">
        <v>26</v>
      </c>
      <c r="E46" s="14">
        <v>114</v>
      </c>
      <c r="F46" s="14">
        <v>102</v>
      </c>
      <c r="G46" s="14">
        <v>124</v>
      </c>
      <c r="H46" s="14">
        <v>122</v>
      </c>
      <c r="I46" s="14">
        <v>119</v>
      </c>
      <c r="J46" s="14">
        <v>87</v>
      </c>
      <c r="K46" s="14">
        <v>60</v>
      </c>
      <c r="L46" s="42">
        <f>SUM(E46:K46)</f>
        <v>728</v>
      </c>
      <c r="M46" s="34">
        <f t="shared" si="0"/>
        <v>121.33333333333333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20" t="s">
        <v>83</v>
      </c>
      <c r="B47" s="31">
        <v>39741</v>
      </c>
      <c r="C47" s="18">
        <v>2</v>
      </c>
      <c r="D47" s="15" t="s">
        <v>20</v>
      </c>
      <c r="E47" s="14">
        <v>187</v>
      </c>
      <c r="F47" s="14">
        <v>188</v>
      </c>
      <c r="G47" s="14">
        <v>202</v>
      </c>
      <c r="H47" s="14">
        <v>199</v>
      </c>
      <c r="I47" s="14">
        <v>245</v>
      </c>
      <c r="J47" s="14">
        <v>128</v>
      </c>
      <c r="K47" s="14"/>
      <c r="L47" s="42">
        <f aca="true" t="shared" si="4" ref="L47:L64">SUM(E47:J47)</f>
        <v>1149</v>
      </c>
      <c r="M47" s="34">
        <f t="shared" si="0"/>
        <v>191.5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59" t="s">
        <v>84</v>
      </c>
      <c r="B48" s="44">
        <v>39741</v>
      </c>
      <c r="C48" s="45">
        <v>5</v>
      </c>
      <c r="D48" s="46" t="s">
        <v>9</v>
      </c>
      <c r="E48" s="43">
        <v>174</v>
      </c>
      <c r="F48" s="43">
        <v>158</v>
      </c>
      <c r="G48" s="43">
        <v>200</v>
      </c>
      <c r="H48" s="43">
        <v>214</v>
      </c>
      <c r="I48" s="43">
        <v>173</v>
      </c>
      <c r="J48" s="43">
        <v>184</v>
      </c>
      <c r="K48" s="43"/>
      <c r="L48" s="43">
        <f t="shared" si="4"/>
        <v>1103</v>
      </c>
      <c r="M48" s="47">
        <f t="shared" si="0"/>
        <v>183.83333333333334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20" t="s">
        <v>85</v>
      </c>
      <c r="B49" s="44">
        <v>39742</v>
      </c>
      <c r="C49" s="18">
        <v>1</v>
      </c>
      <c r="D49" s="54" t="s">
        <v>117</v>
      </c>
      <c r="E49" s="14">
        <v>171</v>
      </c>
      <c r="F49" s="14">
        <v>158</v>
      </c>
      <c r="G49" s="14">
        <v>160</v>
      </c>
      <c r="H49" s="14">
        <v>144</v>
      </c>
      <c r="I49" s="14">
        <v>120</v>
      </c>
      <c r="J49" s="14">
        <v>156</v>
      </c>
      <c r="K49" s="14"/>
      <c r="L49" s="42">
        <f t="shared" si="4"/>
        <v>909</v>
      </c>
      <c r="M49" s="34">
        <f t="shared" si="0"/>
        <v>151.5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20" t="s">
        <v>86</v>
      </c>
      <c r="B50" s="44">
        <v>39742</v>
      </c>
      <c r="C50" s="18">
        <v>3</v>
      </c>
      <c r="D50" s="54" t="s">
        <v>74</v>
      </c>
      <c r="E50" s="14">
        <v>172</v>
      </c>
      <c r="F50" s="14">
        <v>220</v>
      </c>
      <c r="G50" s="14">
        <v>189</v>
      </c>
      <c r="H50" s="14">
        <v>175</v>
      </c>
      <c r="I50" s="14">
        <v>144</v>
      </c>
      <c r="J50" s="14">
        <v>254</v>
      </c>
      <c r="K50" s="14"/>
      <c r="L50" s="42">
        <f t="shared" si="4"/>
        <v>1154</v>
      </c>
      <c r="M50" s="34">
        <f t="shared" si="0"/>
        <v>192.33333333333334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59" t="s">
        <v>87</v>
      </c>
      <c r="B51" s="44">
        <v>39743</v>
      </c>
      <c r="C51" s="18">
        <v>8</v>
      </c>
      <c r="D51" s="15" t="s">
        <v>17</v>
      </c>
      <c r="E51" s="14">
        <v>202</v>
      </c>
      <c r="F51" s="14">
        <v>179</v>
      </c>
      <c r="G51" s="14">
        <v>188</v>
      </c>
      <c r="H51" s="14">
        <v>153</v>
      </c>
      <c r="I51" s="14">
        <v>178</v>
      </c>
      <c r="J51" s="14">
        <v>196</v>
      </c>
      <c r="K51" s="14"/>
      <c r="L51" s="42">
        <f t="shared" si="4"/>
        <v>1096</v>
      </c>
      <c r="M51" s="34">
        <f t="shared" si="0"/>
        <v>182.66666666666666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20" t="s">
        <v>88</v>
      </c>
      <c r="B52" s="44">
        <v>39743</v>
      </c>
      <c r="C52" s="18">
        <v>6</v>
      </c>
      <c r="D52" s="15" t="s">
        <v>22</v>
      </c>
      <c r="E52" s="14">
        <v>152</v>
      </c>
      <c r="F52" s="14">
        <v>173</v>
      </c>
      <c r="G52" s="14">
        <v>120</v>
      </c>
      <c r="H52" s="14">
        <v>127</v>
      </c>
      <c r="I52" s="14">
        <v>155</v>
      </c>
      <c r="J52" s="14">
        <v>158</v>
      </c>
      <c r="K52" s="14"/>
      <c r="L52" s="42">
        <f t="shared" si="4"/>
        <v>885</v>
      </c>
      <c r="M52" s="34">
        <f t="shared" si="0"/>
        <v>147.5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20" t="s">
        <v>89</v>
      </c>
      <c r="B53" s="44">
        <v>39743</v>
      </c>
      <c r="C53" s="18">
        <v>2</v>
      </c>
      <c r="D53" s="15" t="s">
        <v>19</v>
      </c>
      <c r="E53" s="14">
        <v>160</v>
      </c>
      <c r="F53" s="14">
        <v>177</v>
      </c>
      <c r="G53" s="14">
        <v>139</v>
      </c>
      <c r="H53" s="14">
        <v>197</v>
      </c>
      <c r="I53" s="14">
        <v>124</v>
      </c>
      <c r="J53" s="14">
        <v>170</v>
      </c>
      <c r="K53" s="14"/>
      <c r="L53" s="42">
        <f t="shared" si="4"/>
        <v>967</v>
      </c>
      <c r="M53" s="34">
        <f t="shared" si="0"/>
        <v>161.16666666666666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59" t="s">
        <v>90</v>
      </c>
      <c r="B54" s="44">
        <v>39743</v>
      </c>
      <c r="C54" s="18">
        <v>2</v>
      </c>
      <c r="D54" s="15" t="s">
        <v>18</v>
      </c>
      <c r="E54" s="14">
        <v>139</v>
      </c>
      <c r="F54" s="14">
        <v>148</v>
      </c>
      <c r="G54" s="14">
        <v>178</v>
      </c>
      <c r="H54" s="14">
        <v>166</v>
      </c>
      <c r="I54" s="14">
        <v>143</v>
      </c>
      <c r="J54" s="14">
        <v>147</v>
      </c>
      <c r="K54" s="14"/>
      <c r="L54" s="42">
        <f t="shared" si="4"/>
        <v>921</v>
      </c>
      <c r="M54" s="34">
        <f t="shared" si="0"/>
        <v>153.5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20" t="s">
        <v>92</v>
      </c>
      <c r="B55" s="44">
        <v>39745</v>
      </c>
      <c r="C55" s="18">
        <v>6</v>
      </c>
      <c r="D55" s="46" t="s">
        <v>9</v>
      </c>
      <c r="E55" s="14">
        <v>179</v>
      </c>
      <c r="F55" s="14">
        <v>193</v>
      </c>
      <c r="G55" s="14">
        <v>206</v>
      </c>
      <c r="H55" s="14">
        <v>155</v>
      </c>
      <c r="I55" s="14">
        <v>216</v>
      </c>
      <c r="J55" s="14">
        <v>120</v>
      </c>
      <c r="K55" s="14"/>
      <c r="L55" s="42">
        <f t="shared" si="4"/>
        <v>1069</v>
      </c>
      <c r="M55" s="34">
        <f t="shared" si="0"/>
        <v>178.16666666666666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>
      <c r="A56" s="20" t="s">
        <v>93</v>
      </c>
      <c r="B56" s="44">
        <v>39745</v>
      </c>
      <c r="C56" s="18">
        <v>1</v>
      </c>
      <c r="D56" s="15" t="s">
        <v>32</v>
      </c>
      <c r="E56" s="14">
        <v>209</v>
      </c>
      <c r="F56" s="14">
        <v>202</v>
      </c>
      <c r="G56" s="14">
        <v>196</v>
      </c>
      <c r="H56" s="14">
        <v>159</v>
      </c>
      <c r="I56" s="14">
        <v>167</v>
      </c>
      <c r="J56" s="14">
        <v>149</v>
      </c>
      <c r="K56" s="14"/>
      <c r="L56" s="42">
        <f t="shared" si="4"/>
        <v>1082</v>
      </c>
      <c r="M56" s="34">
        <f t="shared" si="0"/>
        <v>180.33333333333334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>
      <c r="A57" s="59" t="s">
        <v>94</v>
      </c>
      <c r="B57" s="44">
        <v>39746</v>
      </c>
      <c r="C57" s="18">
        <v>3</v>
      </c>
      <c r="D57" s="15" t="s">
        <v>19</v>
      </c>
      <c r="E57" s="14">
        <v>191</v>
      </c>
      <c r="F57" s="14">
        <v>157</v>
      </c>
      <c r="G57" s="14">
        <v>188</v>
      </c>
      <c r="H57" s="14">
        <v>185</v>
      </c>
      <c r="I57" s="14">
        <v>186</v>
      </c>
      <c r="J57" s="14">
        <v>153</v>
      </c>
      <c r="K57" s="14"/>
      <c r="L57" s="42">
        <f t="shared" si="4"/>
        <v>1060</v>
      </c>
      <c r="M57" s="34">
        <f t="shared" si="0"/>
        <v>176.66666666666666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20" t="s">
        <v>95</v>
      </c>
      <c r="B58" s="44">
        <v>39746</v>
      </c>
      <c r="C58" s="18">
        <v>3</v>
      </c>
      <c r="D58" s="15" t="s">
        <v>18</v>
      </c>
      <c r="E58" s="14">
        <v>146</v>
      </c>
      <c r="F58" s="14">
        <v>166</v>
      </c>
      <c r="G58" s="14">
        <v>145</v>
      </c>
      <c r="H58" s="14">
        <v>198</v>
      </c>
      <c r="I58" s="14">
        <v>153</v>
      </c>
      <c r="J58" s="14">
        <v>201</v>
      </c>
      <c r="K58" s="14"/>
      <c r="L58" s="42">
        <f t="shared" si="4"/>
        <v>1009</v>
      </c>
      <c r="M58" s="34">
        <f t="shared" si="0"/>
        <v>168.16666666666666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20" t="s">
        <v>96</v>
      </c>
      <c r="B59" s="44">
        <v>39746</v>
      </c>
      <c r="C59" s="18">
        <v>2</v>
      </c>
      <c r="D59" s="15" t="s">
        <v>71</v>
      </c>
      <c r="E59" s="14">
        <v>144</v>
      </c>
      <c r="F59" s="14">
        <v>138</v>
      </c>
      <c r="G59" s="14">
        <v>172</v>
      </c>
      <c r="H59" s="14">
        <v>169</v>
      </c>
      <c r="I59" s="14">
        <v>161</v>
      </c>
      <c r="J59" s="14">
        <v>193</v>
      </c>
      <c r="K59" s="14"/>
      <c r="L59" s="42">
        <f t="shared" si="4"/>
        <v>977</v>
      </c>
      <c r="M59" s="34">
        <f t="shared" si="0"/>
        <v>162.83333333333334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59" t="s">
        <v>97</v>
      </c>
      <c r="B60" s="44">
        <v>39746</v>
      </c>
      <c r="C60" s="18">
        <v>3</v>
      </c>
      <c r="D60" s="15" t="s">
        <v>20</v>
      </c>
      <c r="E60" s="14">
        <v>204</v>
      </c>
      <c r="F60" s="14">
        <v>166</v>
      </c>
      <c r="G60" s="14">
        <v>239</v>
      </c>
      <c r="H60" s="14">
        <v>218</v>
      </c>
      <c r="I60" s="14">
        <v>155</v>
      </c>
      <c r="J60" s="14">
        <v>215</v>
      </c>
      <c r="K60" s="14"/>
      <c r="L60" s="42">
        <f t="shared" si="4"/>
        <v>1197</v>
      </c>
      <c r="M60" s="34">
        <f t="shared" si="0"/>
        <v>199.5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20" t="s">
        <v>98</v>
      </c>
      <c r="B61" s="44">
        <v>39747</v>
      </c>
      <c r="C61" s="18">
        <v>4</v>
      </c>
      <c r="D61" s="54" t="s">
        <v>74</v>
      </c>
      <c r="E61" s="14">
        <v>233</v>
      </c>
      <c r="F61" s="14">
        <v>225</v>
      </c>
      <c r="G61" s="14">
        <v>201</v>
      </c>
      <c r="H61" s="14">
        <v>200</v>
      </c>
      <c r="I61" s="14">
        <v>183</v>
      </c>
      <c r="J61" s="14">
        <v>202</v>
      </c>
      <c r="K61" s="14"/>
      <c r="L61" s="42">
        <f t="shared" si="4"/>
        <v>1244</v>
      </c>
      <c r="M61" s="34">
        <f t="shared" si="0"/>
        <v>207.33333333333334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20" t="s">
        <v>99</v>
      </c>
      <c r="B62" s="44">
        <v>39747</v>
      </c>
      <c r="C62" s="18">
        <v>5</v>
      </c>
      <c r="D62" s="54" t="s">
        <v>75</v>
      </c>
      <c r="E62" s="14">
        <v>197</v>
      </c>
      <c r="F62" s="14">
        <v>200</v>
      </c>
      <c r="G62" s="14">
        <v>164</v>
      </c>
      <c r="H62" s="14">
        <v>194</v>
      </c>
      <c r="I62" s="14">
        <v>135</v>
      </c>
      <c r="J62" s="14">
        <v>179</v>
      </c>
      <c r="K62" s="14"/>
      <c r="L62" s="42">
        <f t="shared" si="4"/>
        <v>1069</v>
      </c>
      <c r="M62" s="34">
        <f t="shared" si="0"/>
        <v>178.16666666666666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59" t="s">
        <v>103</v>
      </c>
      <c r="B63" s="44">
        <v>39747</v>
      </c>
      <c r="C63" s="18">
        <v>3</v>
      </c>
      <c r="D63" s="15" t="s">
        <v>71</v>
      </c>
      <c r="E63" s="14">
        <v>154</v>
      </c>
      <c r="F63" s="14">
        <v>169</v>
      </c>
      <c r="G63" s="14">
        <v>185</v>
      </c>
      <c r="H63" s="14">
        <v>247</v>
      </c>
      <c r="I63" s="14">
        <v>138</v>
      </c>
      <c r="J63" s="14">
        <v>185</v>
      </c>
      <c r="K63" s="14"/>
      <c r="L63" s="42">
        <f t="shared" si="4"/>
        <v>1078</v>
      </c>
      <c r="M63" s="34">
        <f t="shared" si="0"/>
        <v>179.66666666666666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75">
      <c r="A64" s="59" t="s">
        <v>104</v>
      </c>
      <c r="B64" s="44">
        <v>39747</v>
      </c>
      <c r="C64" s="45">
        <v>4</v>
      </c>
      <c r="D64" s="46" t="s">
        <v>20</v>
      </c>
      <c r="E64" s="43">
        <v>149</v>
      </c>
      <c r="F64" s="43">
        <v>179</v>
      </c>
      <c r="G64" s="43">
        <v>193</v>
      </c>
      <c r="H64" s="43">
        <v>180</v>
      </c>
      <c r="I64" s="43">
        <v>208</v>
      </c>
      <c r="J64" s="43">
        <v>245</v>
      </c>
      <c r="K64" s="43"/>
      <c r="L64" s="43">
        <f t="shared" si="4"/>
        <v>1154</v>
      </c>
      <c r="M64" s="47">
        <f t="shared" si="0"/>
        <v>192.33333333333334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75">
      <c r="A65" s="59" t="s">
        <v>105</v>
      </c>
      <c r="B65" s="44">
        <v>39749</v>
      </c>
      <c r="C65" s="45">
        <v>7</v>
      </c>
      <c r="D65" s="46" t="s">
        <v>9</v>
      </c>
      <c r="E65" s="43">
        <v>217</v>
      </c>
      <c r="F65" s="43">
        <v>146</v>
      </c>
      <c r="G65" s="43">
        <v>184</v>
      </c>
      <c r="H65" s="43">
        <v>133</v>
      </c>
      <c r="I65" s="43">
        <v>135</v>
      </c>
      <c r="J65" s="43">
        <v>151</v>
      </c>
      <c r="K65" s="43"/>
      <c r="L65" s="43">
        <f aca="true" t="shared" si="5" ref="L65:L83">SUM(E65:J65)</f>
        <v>966</v>
      </c>
      <c r="M65" s="47">
        <f t="shared" si="0"/>
        <v>161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75">
      <c r="A66" s="59" t="s">
        <v>106</v>
      </c>
      <c r="B66" s="44">
        <v>39749</v>
      </c>
      <c r="C66" s="45">
        <v>5</v>
      </c>
      <c r="D66" s="46" t="s">
        <v>20</v>
      </c>
      <c r="E66" s="43">
        <v>204</v>
      </c>
      <c r="F66" s="43">
        <v>227</v>
      </c>
      <c r="G66" s="43">
        <v>203</v>
      </c>
      <c r="H66" s="43">
        <v>198</v>
      </c>
      <c r="I66" s="43">
        <v>165</v>
      </c>
      <c r="J66" s="43">
        <v>191</v>
      </c>
      <c r="K66" s="43"/>
      <c r="L66" s="43">
        <f t="shared" si="5"/>
        <v>1188</v>
      </c>
      <c r="M66" s="47">
        <f t="shared" si="0"/>
        <v>198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75">
      <c r="A67" s="59" t="s">
        <v>107</v>
      </c>
      <c r="B67" s="44">
        <v>39750</v>
      </c>
      <c r="C67" s="45">
        <v>9</v>
      </c>
      <c r="D67" s="46" t="s">
        <v>17</v>
      </c>
      <c r="E67" s="43">
        <v>169</v>
      </c>
      <c r="F67" s="43">
        <v>202</v>
      </c>
      <c r="G67" s="43">
        <v>177</v>
      </c>
      <c r="H67" s="43">
        <v>173</v>
      </c>
      <c r="I67" s="43">
        <v>164</v>
      </c>
      <c r="J67" s="43">
        <v>164</v>
      </c>
      <c r="K67" s="43"/>
      <c r="L67" s="43">
        <f t="shared" si="5"/>
        <v>1049</v>
      </c>
      <c r="M67" s="47">
        <f t="shared" si="0"/>
        <v>174.83333333333334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>
      <c r="A68" s="59" t="s">
        <v>108</v>
      </c>
      <c r="B68" s="44">
        <v>39750</v>
      </c>
      <c r="C68" s="45">
        <v>5</v>
      </c>
      <c r="D68" s="46" t="s">
        <v>16</v>
      </c>
      <c r="E68" s="43">
        <v>169</v>
      </c>
      <c r="F68" s="43">
        <v>139</v>
      </c>
      <c r="G68" s="43">
        <v>225</v>
      </c>
      <c r="H68" s="43">
        <v>218</v>
      </c>
      <c r="I68" s="43">
        <v>182</v>
      </c>
      <c r="J68" s="43">
        <v>179</v>
      </c>
      <c r="K68" s="43"/>
      <c r="L68" s="43">
        <f t="shared" si="5"/>
        <v>1112</v>
      </c>
      <c r="M68" s="47">
        <f t="shared" si="0"/>
        <v>185.33333333333334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>
      <c r="A69" s="59" t="s">
        <v>110</v>
      </c>
      <c r="B69" s="44">
        <v>39750</v>
      </c>
      <c r="C69" s="45">
        <v>6</v>
      </c>
      <c r="D69" s="46" t="s">
        <v>20</v>
      </c>
      <c r="E69" s="43">
        <v>224</v>
      </c>
      <c r="F69" s="43">
        <v>202</v>
      </c>
      <c r="G69" s="43">
        <v>205</v>
      </c>
      <c r="H69" s="43">
        <v>191</v>
      </c>
      <c r="I69" s="43">
        <v>213</v>
      </c>
      <c r="J69" s="43">
        <v>182</v>
      </c>
      <c r="K69" s="43"/>
      <c r="L69" s="43">
        <f t="shared" si="5"/>
        <v>1217</v>
      </c>
      <c r="M69" s="47">
        <f t="shared" si="0"/>
        <v>202.83333333333334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>
      <c r="A70" s="59" t="s">
        <v>111</v>
      </c>
      <c r="B70" s="44">
        <v>39750</v>
      </c>
      <c r="C70" s="45">
        <v>8</v>
      </c>
      <c r="D70" s="46" t="s">
        <v>9</v>
      </c>
      <c r="E70" s="43">
        <v>183</v>
      </c>
      <c r="F70" s="43">
        <v>191</v>
      </c>
      <c r="G70" s="43">
        <v>206</v>
      </c>
      <c r="H70" s="43">
        <v>218</v>
      </c>
      <c r="I70" s="43">
        <v>168</v>
      </c>
      <c r="J70" s="43">
        <v>147</v>
      </c>
      <c r="K70" s="43"/>
      <c r="L70" s="43">
        <f t="shared" si="5"/>
        <v>1113</v>
      </c>
      <c r="M70" s="47">
        <f t="shared" si="0"/>
        <v>185.5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>
      <c r="A71" s="59" t="s">
        <v>112</v>
      </c>
      <c r="B71" s="44">
        <v>39750</v>
      </c>
      <c r="C71" s="45">
        <v>4</v>
      </c>
      <c r="D71" s="46" t="s">
        <v>19</v>
      </c>
      <c r="E71" s="43">
        <v>197</v>
      </c>
      <c r="F71" s="43">
        <v>207</v>
      </c>
      <c r="G71" s="43">
        <v>200</v>
      </c>
      <c r="H71" s="43">
        <v>158</v>
      </c>
      <c r="I71" s="43">
        <v>195</v>
      </c>
      <c r="J71" s="43">
        <v>167</v>
      </c>
      <c r="K71" s="43"/>
      <c r="L71" s="43">
        <f t="shared" si="5"/>
        <v>1124</v>
      </c>
      <c r="M71" s="47">
        <f t="shared" si="0"/>
        <v>187.33333333333334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>
      <c r="A72" s="59" t="s">
        <v>113</v>
      </c>
      <c r="B72" s="44">
        <v>39750</v>
      </c>
      <c r="C72" s="45">
        <v>4</v>
      </c>
      <c r="D72" s="46" t="s">
        <v>18</v>
      </c>
      <c r="E72" s="43">
        <v>161</v>
      </c>
      <c r="F72" s="43">
        <v>182</v>
      </c>
      <c r="G72" s="43">
        <v>152</v>
      </c>
      <c r="H72" s="43">
        <v>136</v>
      </c>
      <c r="I72" s="43">
        <v>172</v>
      </c>
      <c r="J72" s="43">
        <v>176</v>
      </c>
      <c r="K72" s="43"/>
      <c r="L72" s="43">
        <f t="shared" si="5"/>
        <v>979</v>
      </c>
      <c r="M72" s="47">
        <f t="shared" si="0"/>
        <v>163.16666666666666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>
      <c r="A73" s="59" t="s">
        <v>114</v>
      </c>
      <c r="B73" s="44">
        <v>39751</v>
      </c>
      <c r="C73" s="45">
        <v>1</v>
      </c>
      <c r="D73" s="46" t="s">
        <v>100</v>
      </c>
      <c r="E73" s="43">
        <v>196</v>
      </c>
      <c r="F73" s="43">
        <v>212</v>
      </c>
      <c r="G73" s="43">
        <v>168</v>
      </c>
      <c r="H73" s="43">
        <v>198</v>
      </c>
      <c r="I73" s="43">
        <v>194</v>
      </c>
      <c r="J73" s="43">
        <v>238</v>
      </c>
      <c r="K73" s="43"/>
      <c r="L73" s="43">
        <f t="shared" si="5"/>
        <v>1206</v>
      </c>
      <c r="M73" s="47">
        <f t="shared" si="0"/>
        <v>201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>
      <c r="A74" s="59" t="s">
        <v>115</v>
      </c>
      <c r="B74" s="44">
        <v>39751</v>
      </c>
      <c r="C74" s="45">
        <v>3</v>
      </c>
      <c r="D74" s="54" t="s">
        <v>30</v>
      </c>
      <c r="E74" s="43">
        <v>163</v>
      </c>
      <c r="F74" s="43">
        <v>165</v>
      </c>
      <c r="G74" s="43">
        <v>185</v>
      </c>
      <c r="H74" s="43">
        <v>201</v>
      </c>
      <c r="I74" s="43">
        <v>196</v>
      </c>
      <c r="J74" s="43">
        <v>149</v>
      </c>
      <c r="K74" s="43"/>
      <c r="L74" s="42">
        <f t="shared" si="5"/>
        <v>1059</v>
      </c>
      <c r="M74" s="47">
        <f t="shared" si="0"/>
        <v>176.5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>
      <c r="A75" s="59" t="s">
        <v>116</v>
      </c>
      <c r="B75" s="44">
        <v>39751</v>
      </c>
      <c r="C75" s="45">
        <v>2</v>
      </c>
      <c r="D75" s="54" t="s">
        <v>117</v>
      </c>
      <c r="E75" s="43">
        <v>139</v>
      </c>
      <c r="F75" s="43">
        <v>183</v>
      </c>
      <c r="G75" s="43">
        <v>175</v>
      </c>
      <c r="H75" s="43">
        <v>157</v>
      </c>
      <c r="I75" s="43">
        <v>200</v>
      </c>
      <c r="J75" s="43">
        <v>167</v>
      </c>
      <c r="K75" s="43"/>
      <c r="L75" s="42">
        <f t="shared" si="5"/>
        <v>1021</v>
      </c>
      <c r="M75" s="47">
        <f t="shared" si="0"/>
        <v>170.16666666666666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>
      <c r="A76" s="59" t="s">
        <v>118</v>
      </c>
      <c r="B76" s="44">
        <v>39751</v>
      </c>
      <c r="C76" s="45">
        <v>5</v>
      </c>
      <c r="D76" s="54" t="s">
        <v>74</v>
      </c>
      <c r="E76" s="43">
        <v>196</v>
      </c>
      <c r="F76" s="43">
        <v>255</v>
      </c>
      <c r="G76" s="43">
        <v>182</v>
      </c>
      <c r="H76" s="43">
        <v>170</v>
      </c>
      <c r="I76" s="43">
        <v>133</v>
      </c>
      <c r="J76" s="43">
        <v>178</v>
      </c>
      <c r="K76" s="43"/>
      <c r="L76" s="42">
        <f t="shared" si="5"/>
        <v>1114</v>
      </c>
      <c r="M76" s="47">
        <f t="shared" si="0"/>
        <v>185.66666666666666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>
      <c r="A77" s="59" t="s">
        <v>119</v>
      </c>
      <c r="B77" s="44">
        <v>39752</v>
      </c>
      <c r="C77" s="45">
        <v>6</v>
      </c>
      <c r="D77" s="54" t="s">
        <v>75</v>
      </c>
      <c r="E77" s="43">
        <v>195</v>
      </c>
      <c r="F77" s="43">
        <v>165</v>
      </c>
      <c r="G77" s="43">
        <v>170</v>
      </c>
      <c r="H77" s="43">
        <v>167</v>
      </c>
      <c r="I77" s="43">
        <v>191</v>
      </c>
      <c r="J77" s="43">
        <v>186</v>
      </c>
      <c r="K77" s="43"/>
      <c r="L77" s="42">
        <f t="shared" si="5"/>
        <v>1074</v>
      </c>
      <c r="M77" s="47">
        <f t="shared" si="0"/>
        <v>179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>
      <c r="A78" s="59" t="s">
        <v>120</v>
      </c>
      <c r="B78" s="44">
        <v>39752</v>
      </c>
      <c r="C78" s="45">
        <v>6</v>
      </c>
      <c r="D78" s="54" t="s">
        <v>74</v>
      </c>
      <c r="E78" s="43">
        <v>215</v>
      </c>
      <c r="F78" s="43">
        <v>181</v>
      </c>
      <c r="G78" s="43">
        <v>194</v>
      </c>
      <c r="H78" s="43">
        <v>178</v>
      </c>
      <c r="I78" s="43">
        <v>157</v>
      </c>
      <c r="J78" s="43">
        <v>157</v>
      </c>
      <c r="K78" s="43"/>
      <c r="L78" s="42">
        <f t="shared" si="5"/>
        <v>1082</v>
      </c>
      <c r="M78" s="47">
        <f t="shared" si="0"/>
        <v>180.33333333333334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>
      <c r="A79" s="59" t="s">
        <v>123</v>
      </c>
      <c r="B79" s="44">
        <v>39752</v>
      </c>
      <c r="C79" s="45">
        <v>10</v>
      </c>
      <c r="D79" s="46" t="s">
        <v>17</v>
      </c>
      <c r="E79" s="43">
        <v>190</v>
      </c>
      <c r="F79" s="43">
        <v>170</v>
      </c>
      <c r="G79" s="43">
        <v>268</v>
      </c>
      <c r="H79" s="43">
        <v>209</v>
      </c>
      <c r="I79" s="43">
        <v>175</v>
      </c>
      <c r="J79" s="43">
        <v>225</v>
      </c>
      <c r="K79" s="43"/>
      <c r="L79" s="42">
        <f t="shared" si="5"/>
        <v>1237</v>
      </c>
      <c r="M79" s="47">
        <f t="shared" si="0"/>
        <v>206.16666666666666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>
      <c r="A80" s="59" t="s">
        <v>124</v>
      </c>
      <c r="B80" s="44">
        <v>39752</v>
      </c>
      <c r="C80" s="45">
        <v>7</v>
      </c>
      <c r="D80" s="46" t="s">
        <v>22</v>
      </c>
      <c r="E80" s="43">
        <v>149</v>
      </c>
      <c r="F80" s="43">
        <v>191</v>
      </c>
      <c r="G80" s="43">
        <v>165</v>
      </c>
      <c r="H80" s="43">
        <v>152</v>
      </c>
      <c r="I80" s="43">
        <v>134</v>
      </c>
      <c r="J80" s="43">
        <v>178</v>
      </c>
      <c r="K80" s="43"/>
      <c r="L80" s="43">
        <f t="shared" si="5"/>
        <v>969</v>
      </c>
      <c r="M80" s="47">
        <f t="shared" si="0"/>
        <v>161.5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>
      <c r="A81" s="59" t="s">
        <v>125</v>
      </c>
      <c r="B81" s="44">
        <v>39752</v>
      </c>
      <c r="C81" s="45">
        <v>9</v>
      </c>
      <c r="D81" s="46" t="s">
        <v>9</v>
      </c>
      <c r="E81" s="43">
        <v>169</v>
      </c>
      <c r="F81" s="43">
        <v>234</v>
      </c>
      <c r="G81" s="43">
        <v>191</v>
      </c>
      <c r="H81" s="43">
        <v>191</v>
      </c>
      <c r="I81" s="43">
        <v>169</v>
      </c>
      <c r="J81" s="43">
        <v>181</v>
      </c>
      <c r="K81" s="43"/>
      <c r="L81" s="43">
        <f t="shared" si="5"/>
        <v>1135</v>
      </c>
      <c r="M81" s="47">
        <f t="shared" si="0"/>
        <v>189.16666666666666</v>
      </c>
      <c r="N81" s="61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>
      <c r="A82" s="59" t="s">
        <v>126</v>
      </c>
      <c r="B82" s="44">
        <v>39752</v>
      </c>
      <c r="C82" s="45">
        <v>7</v>
      </c>
      <c r="D82" s="46" t="s">
        <v>20</v>
      </c>
      <c r="E82" s="43">
        <v>176</v>
      </c>
      <c r="F82" s="43">
        <v>180</v>
      </c>
      <c r="G82" s="43">
        <v>172</v>
      </c>
      <c r="H82" s="43">
        <v>224</v>
      </c>
      <c r="I82" s="43">
        <v>169</v>
      </c>
      <c r="J82" s="43">
        <v>188</v>
      </c>
      <c r="K82" s="43"/>
      <c r="L82" s="43">
        <f t="shared" si="5"/>
        <v>1109</v>
      </c>
      <c r="M82" s="47">
        <f t="shared" si="0"/>
        <v>184.83333333333334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>
      <c r="A83" s="59" t="s">
        <v>127</v>
      </c>
      <c r="B83" s="44">
        <v>39752</v>
      </c>
      <c r="C83" s="45">
        <v>8</v>
      </c>
      <c r="D83" s="46" t="s">
        <v>20</v>
      </c>
      <c r="E83" s="43">
        <v>163</v>
      </c>
      <c r="F83" s="43">
        <v>210</v>
      </c>
      <c r="G83" s="43">
        <v>200</v>
      </c>
      <c r="H83" s="43">
        <v>180</v>
      </c>
      <c r="I83" s="43">
        <v>194</v>
      </c>
      <c r="J83" s="43">
        <v>193</v>
      </c>
      <c r="K83" s="43"/>
      <c r="L83" s="43">
        <f t="shared" si="5"/>
        <v>1140</v>
      </c>
      <c r="M83" s="47">
        <f t="shared" si="0"/>
        <v>190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>
      <c r="A84" s="59" t="s">
        <v>128</v>
      </c>
      <c r="B84" s="44">
        <v>39752</v>
      </c>
      <c r="C84" s="45">
        <v>4</v>
      </c>
      <c r="D84" s="46" t="s">
        <v>71</v>
      </c>
      <c r="E84" s="43">
        <v>121</v>
      </c>
      <c r="F84" s="43">
        <v>172</v>
      </c>
      <c r="G84" s="43">
        <v>140</v>
      </c>
      <c r="H84" s="43">
        <v>103</v>
      </c>
      <c r="I84" s="43">
        <v>168</v>
      </c>
      <c r="J84" s="43">
        <v>165</v>
      </c>
      <c r="K84" s="43"/>
      <c r="L84" s="43">
        <f>SUM(E84:J84)</f>
        <v>869</v>
      </c>
      <c r="M84" s="47">
        <f t="shared" si="0"/>
        <v>144.83333333333334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>
      <c r="A85" s="25"/>
      <c r="B85" s="37"/>
      <c r="C85" s="38"/>
      <c r="D85" s="23"/>
      <c r="E85" s="22"/>
      <c r="F85" s="22"/>
      <c r="G85" s="22"/>
      <c r="H85" s="22"/>
      <c r="I85" s="22"/>
      <c r="J85" s="22"/>
      <c r="K85" s="22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>
      <c r="A86" s="25"/>
      <c r="B86" s="32"/>
      <c r="C86" s="2" t="s">
        <v>23</v>
      </c>
      <c r="D86" s="4"/>
      <c r="E86" s="1"/>
      <c r="F86" s="4"/>
      <c r="G86" s="4"/>
      <c r="H86" s="33" t="s">
        <v>130</v>
      </c>
      <c r="I86" s="4"/>
      <c r="J86" s="22"/>
      <c r="K86" s="22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>
      <c r="A87" s="25"/>
      <c r="B87" s="32"/>
      <c r="C87" s="1"/>
      <c r="D87" s="8"/>
      <c r="E87" s="1"/>
      <c r="F87" s="4"/>
      <c r="G87" s="4"/>
      <c r="H87" s="1"/>
      <c r="I87" s="4"/>
      <c r="J87" s="22"/>
      <c r="K87" s="22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>
      <c r="A88" s="25"/>
      <c r="B88" s="32"/>
      <c r="C88" s="1"/>
      <c r="D88" s="8" t="s">
        <v>0</v>
      </c>
      <c r="E88" s="1"/>
      <c r="F88" s="4"/>
      <c r="G88" s="4"/>
      <c r="H88" s="1"/>
      <c r="I88" s="4"/>
      <c r="J88" s="22"/>
      <c r="K88" s="22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>
      <c r="A89" s="25"/>
      <c r="B89" s="32"/>
      <c r="C89" s="14" t="s">
        <v>3</v>
      </c>
      <c r="D89" s="15" t="s">
        <v>4</v>
      </c>
      <c r="E89" s="14" t="s">
        <v>6</v>
      </c>
      <c r="F89" s="159" t="s">
        <v>7</v>
      </c>
      <c r="G89" s="160"/>
      <c r="H89" s="18" t="s">
        <v>25</v>
      </c>
      <c r="I89" s="1"/>
      <c r="J89" s="22"/>
      <c r="K89" s="22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>
      <c r="A90" s="25"/>
      <c r="B90" s="32"/>
      <c r="C90" s="14">
        <v>1</v>
      </c>
      <c r="D90" s="46" t="s">
        <v>21</v>
      </c>
      <c r="E90" s="43">
        <v>1306</v>
      </c>
      <c r="F90" s="58">
        <f aca="true" t="shared" si="6" ref="F90:F101">E90/6</f>
        <v>217.66666666666666</v>
      </c>
      <c r="G90" s="49"/>
      <c r="H90" s="18">
        <v>20</v>
      </c>
      <c r="I90" s="1"/>
      <c r="J90" s="22"/>
      <c r="K90" s="22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>
      <c r="A91" s="25"/>
      <c r="B91" s="32"/>
      <c r="C91" s="14">
        <f aca="true" t="shared" si="7" ref="C91:C101">C90+1</f>
        <v>2</v>
      </c>
      <c r="D91" s="46" t="s">
        <v>8</v>
      </c>
      <c r="E91" s="43">
        <v>1290</v>
      </c>
      <c r="F91" s="58">
        <f t="shared" si="6"/>
        <v>215</v>
      </c>
      <c r="G91" s="49"/>
      <c r="H91" s="18">
        <v>17</v>
      </c>
      <c r="I91" s="1"/>
      <c r="J91" s="22"/>
      <c r="K91" s="22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>
      <c r="A92" s="25"/>
      <c r="B92" s="32"/>
      <c r="C92" s="14">
        <f t="shared" si="7"/>
        <v>3</v>
      </c>
      <c r="D92" s="46" t="s">
        <v>19</v>
      </c>
      <c r="E92" s="43">
        <v>1288</v>
      </c>
      <c r="F92" s="58">
        <f t="shared" si="6"/>
        <v>214.66666666666666</v>
      </c>
      <c r="G92" s="49"/>
      <c r="H92" s="18">
        <v>15</v>
      </c>
      <c r="I92" s="1"/>
      <c r="J92" s="22"/>
      <c r="K92" s="22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>
      <c r="A93" s="25"/>
      <c r="B93" s="32"/>
      <c r="C93" s="14">
        <f t="shared" si="7"/>
        <v>4</v>
      </c>
      <c r="D93" s="46" t="s">
        <v>20</v>
      </c>
      <c r="E93" s="43">
        <v>1253</v>
      </c>
      <c r="F93" s="58">
        <f t="shared" si="6"/>
        <v>208.83333333333334</v>
      </c>
      <c r="G93" s="49"/>
      <c r="H93" s="18">
        <v>13</v>
      </c>
      <c r="I93" s="1"/>
      <c r="J93" s="22"/>
      <c r="K93" s="22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>
      <c r="A94" s="25"/>
      <c r="B94" s="32"/>
      <c r="C94" s="14">
        <f t="shared" si="7"/>
        <v>5</v>
      </c>
      <c r="D94" s="46" t="s">
        <v>74</v>
      </c>
      <c r="E94" s="43">
        <v>1244</v>
      </c>
      <c r="F94" s="58">
        <f t="shared" si="6"/>
        <v>207.33333333333334</v>
      </c>
      <c r="G94" s="49"/>
      <c r="H94" s="18">
        <v>12</v>
      </c>
      <c r="I94" s="1"/>
      <c r="J94" s="22"/>
      <c r="K94" s="22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>
      <c r="A95" s="25"/>
      <c r="B95" s="32"/>
      <c r="C95" s="14">
        <f t="shared" si="7"/>
        <v>6</v>
      </c>
      <c r="D95" s="46" t="s">
        <v>73</v>
      </c>
      <c r="E95" s="43">
        <v>1227</v>
      </c>
      <c r="F95" s="58">
        <f t="shared" si="6"/>
        <v>204.5</v>
      </c>
      <c r="G95" s="49"/>
      <c r="H95" s="18">
        <v>11</v>
      </c>
      <c r="I95" s="1"/>
      <c r="J95" s="22"/>
      <c r="K95" s="22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>
      <c r="A96" s="25"/>
      <c r="B96" s="32"/>
      <c r="C96" s="40">
        <f t="shared" si="7"/>
        <v>7</v>
      </c>
      <c r="D96" s="46" t="s">
        <v>16</v>
      </c>
      <c r="E96" s="43">
        <v>1220</v>
      </c>
      <c r="F96" s="58">
        <f t="shared" si="6"/>
        <v>203.33333333333334</v>
      </c>
      <c r="G96" s="49"/>
      <c r="H96" s="18">
        <v>10</v>
      </c>
      <c r="I96" s="1"/>
      <c r="J96" s="22"/>
      <c r="K96" s="22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75">
      <c r="A97" s="25"/>
      <c r="B97" s="32"/>
      <c r="C97" s="14">
        <f t="shared" si="7"/>
        <v>8</v>
      </c>
      <c r="D97" s="46" t="s">
        <v>9</v>
      </c>
      <c r="E97" s="43">
        <v>1136</v>
      </c>
      <c r="F97" s="58">
        <f t="shared" si="6"/>
        <v>189.33333333333334</v>
      </c>
      <c r="G97" s="49"/>
      <c r="H97" s="18">
        <v>9</v>
      </c>
      <c r="I97" s="1"/>
      <c r="J97" s="22"/>
      <c r="K97" s="22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75">
      <c r="A98" s="25"/>
      <c r="B98" s="32"/>
      <c r="C98" s="17">
        <f t="shared" si="7"/>
        <v>9</v>
      </c>
      <c r="D98" s="46" t="s">
        <v>32</v>
      </c>
      <c r="E98" s="43">
        <v>1082</v>
      </c>
      <c r="F98" s="58">
        <f t="shared" si="6"/>
        <v>180.33333333333334</v>
      </c>
      <c r="G98" s="49"/>
      <c r="H98" s="18">
        <v>8</v>
      </c>
      <c r="I98" s="1"/>
      <c r="J98" s="22"/>
      <c r="K98" s="22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75">
      <c r="A99" s="25"/>
      <c r="B99" s="32"/>
      <c r="C99" s="14">
        <f t="shared" si="7"/>
        <v>10</v>
      </c>
      <c r="D99" s="54" t="s">
        <v>117</v>
      </c>
      <c r="E99" s="43">
        <v>1021</v>
      </c>
      <c r="F99" s="58">
        <f t="shared" si="6"/>
        <v>170.16666666666666</v>
      </c>
      <c r="G99" s="49"/>
      <c r="H99" s="18">
        <v>7</v>
      </c>
      <c r="I99" s="1"/>
      <c r="J99" s="22"/>
      <c r="K99" s="22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75">
      <c r="A100" s="25"/>
      <c r="B100" s="32"/>
      <c r="C100" s="14">
        <f t="shared" si="7"/>
        <v>11</v>
      </c>
      <c r="D100" s="46" t="s">
        <v>29</v>
      </c>
      <c r="E100" s="43">
        <v>924</v>
      </c>
      <c r="F100" s="58">
        <f t="shared" si="6"/>
        <v>154</v>
      </c>
      <c r="G100" s="49"/>
      <c r="H100" s="18">
        <v>6</v>
      </c>
      <c r="I100" s="1"/>
      <c r="J100" s="22"/>
      <c r="K100" s="22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75">
      <c r="A101" s="25"/>
      <c r="B101" s="32"/>
      <c r="C101" s="14">
        <f t="shared" si="7"/>
        <v>12</v>
      </c>
      <c r="D101" s="46" t="s">
        <v>26</v>
      </c>
      <c r="E101" s="43">
        <v>834</v>
      </c>
      <c r="F101" s="56">
        <f t="shared" si="6"/>
        <v>139</v>
      </c>
      <c r="G101" s="48"/>
      <c r="H101" s="18">
        <v>5</v>
      </c>
      <c r="I101" s="1"/>
      <c r="J101" s="22"/>
      <c r="K101" s="22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75">
      <c r="A102" s="25"/>
      <c r="B102" s="32"/>
      <c r="C102" s="22"/>
      <c r="D102" s="23"/>
      <c r="E102" s="22"/>
      <c r="F102" s="62"/>
      <c r="G102" s="62"/>
      <c r="H102" s="38"/>
      <c r="I102" s="1"/>
      <c r="J102" s="22"/>
      <c r="K102" s="22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.75">
      <c r="A103" s="25"/>
      <c r="B103" s="32"/>
      <c r="C103" s="22"/>
      <c r="D103" s="23"/>
      <c r="E103" s="22"/>
      <c r="F103" s="62"/>
      <c r="G103" s="62"/>
      <c r="H103" s="38"/>
      <c r="I103" s="1"/>
      <c r="J103" s="22"/>
      <c r="K103" s="22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2.75">
      <c r="A104" s="25"/>
      <c r="B104" s="32"/>
      <c r="C104" s="1"/>
      <c r="D104" s="8" t="s">
        <v>10</v>
      </c>
      <c r="E104" s="1"/>
      <c r="F104" s="4"/>
      <c r="G104" s="4"/>
      <c r="H104" s="4"/>
      <c r="I104" s="4"/>
      <c r="J104" s="22"/>
      <c r="K104" s="22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2.75">
      <c r="A105" s="25"/>
      <c r="B105" s="32"/>
      <c r="C105" s="14" t="s">
        <v>3</v>
      </c>
      <c r="D105" s="15" t="s">
        <v>4</v>
      </c>
      <c r="E105" s="14" t="s">
        <v>6</v>
      </c>
      <c r="F105" s="157" t="s">
        <v>7</v>
      </c>
      <c r="G105" s="158"/>
      <c r="H105" s="18" t="s">
        <v>25</v>
      </c>
      <c r="I105" s="1"/>
      <c r="J105" s="22"/>
      <c r="K105" s="22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2.75">
      <c r="A106" s="25"/>
      <c r="B106" s="32"/>
      <c r="C106" s="14">
        <v>1</v>
      </c>
      <c r="D106" s="46" t="s">
        <v>17</v>
      </c>
      <c r="E106" s="42">
        <v>1237</v>
      </c>
      <c r="F106" s="50">
        <f aca="true" t="shared" si="8" ref="F106:F114">E106/6</f>
        <v>206.16666666666666</v>
      </c>
      <c r="G106" s="49"/>
      <c r="H106" s="18">
        <v>20</v>
      </c>
      <c r="I106" s="1"/>
      <c r="J106" s="22"/>
      <c r="K106" s="22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2.75">
      <c r="A107" s="25"/>
      <c r="B107" s="32"/>
      <c r="C107" s="14">
        <v>2</v>
      </c>
      <c r="D107" s="54" t="s">
        <v>100</v>
      </c>
      <c r="E107" s="42">
        <v>1206</v>
      </c>
      <c r="F107" s="50">
        <f t="shared" si="8"/>
        <v>201</v>
      </c>
      <c r="G107" s="49"/>
      <c r="H107" s="18">
        <v>17</v>
      </c>
      <c r="I107" s="1"/>
      <c r="J107" s="22"/>
      <c r="K107" s="22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2.75">
      <c r="A108" s="25"/>
      <c r="B108" s="32"/>
      <c r="C108" s="14">
        <v>3</v>
      </c>
      <c r="D108" s="46" t="s">
        <v>22</v>
      </c>
      <c r="E108" s="42">
        <v>1097</v>
      </c>
      <c r="F108" s="51">
        <f t="shared" si="8"/>
        <v>182.83333333333334</v>
      </c>
      <c r="G108" s="48"/>
      <c r="H108" s="18">
        <v>15</v>
      </c>
      <c r="I108" s="1"/>
      <c r="J108" s="22"/>
      <c r="K108" s="22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2.75">
      <c r="A109" s="25"/>
      <c r="B109" s="32"/>
      <c r="C109" s="14">
        <v>4</v>
      </c>
      <c r="D109" s="46" t="s">
        <v>75</v>
      </c>
      <c r="E109" s="42">
        <v>1091</v>
      </c>
      <c r="F109" s="51">
        <f t="shared" si="8"/>
        <v>181.83333333333334</v>
      </c>
      <c r="G109" s="48"/>
      <c r="H109" s="18">
        <v>13</v>
      </c>
      <c r="I109" s="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ht="12.75">
      <c r="B110" s="32"/>
      <c r="C110" s="17">
        <f>C109+1</f>
        <v>5</v>
      </c>
      <c r="D110" s="46" t="s">
        <v>71</v>
      </c>
      <c r="E110" s="42">
        <v>1078</v>
      </c>
      <c r="F110" s="51">
        <f t="shared" si="8"/>
        <v>179.66666666666666</v>
      </c>
      <c r="G110" s="48"/>
      <c r="H110" s="18">
        <v>12</v>
      </c>
      <c r="I110" s="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2.75">
      <c r="A111" s="23"/>
      <c r="B111" s="32"/>
      <c r="C111" s="17">
        <f>C110+1</f>
        <v>6</v>
      </c>
      <c r="D111" s="46" t="s">
        <v>72</v>
      </c>
      <c r="E111" s="42">
        <v>1075</v>
      </c>
      <c r="F111" s="51">
        <f t="shared" si="8"/>
        <v>179.16666666666666</v>
      </c>
      <c r="G111" s="48"/>
      <c r="H111" s="18">
        <v>11</v>
      </c>
      <c r="I111" s="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2.75">
      <c r="A112" s="23"/>
      <c r="B112" s="32"/>
      <c r="C112" s="17">
        <f>C111+1</f>
        <v>7</v>
      </c>
      <c r="D112" s="54" t="s">
        <v>30</v>
      </c>
      <c r="E112" s="42">
        <v>1059</v>
      </c>
      <c r="F112" s="51">
        <f t="shared" si="8"/>
        <v>176.5</v>
      </c>
      <c r="G112" s="48"/>
      <c r="H112" s="18">
        <v>10</v>
      </c>
      <c r="I112" s="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2.75">
      <c r="A113" s="23"/>
      <c r="B113" s="32"/>
      <c r="C113" s="17">
        <f>C112+1</f>
        <v>8</v>
      </c>
      <c r="D113" s="46" t="s">
        <v>18</v>
      </c>
      <c r="E113" s="42">
        <v>1057</v>
      </c>
      <c r="F113" s="51">
        <f t="shared" si="8"/>
        <v>176.16666666666666</v>
      </c>
      <c r="G113" s="48"/>
      <c r="H113" s="18">
        <v>9</v>
      </c>
      <c r="I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2.75">
      <c r="A114" s="23"/>
      <c r="B114" s="32"/>
      <c r="C114" s="17">
        <f>C113+1</f>
        <v>9</v>
      </c>
      <c r="D114" s="46" t="s">
        <v>101</v>
      </c>
      <c r="E114" s="42">
        <v>949</v>
      </c>
      <c r="F114" s="51">
        <f t="shared" si="8"/>
        <v>158.16666666666666</v>
      </c>
      <c r="G114" s="48"/>
      <c r="H114" s="18">
        <v>8</v>
      </c>
      <c r="I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2.75">
      <c r="A115" s="23"/>
      <c r="B115" s="32"/>
      <c r="C115" s="5"/>
      <c r="D115" s="4"/>
      <c r="E115" s="1"/>
      <c r="F115" s="1"/>
      <c r="G115" s="1"/>
      <c r="H115" s="1"/>
      <c r="I115" s="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2.75">
      <c r="A116" s="23"/>
      <c r="B116" s="4"/>
      <c r="C116" s="4"/>
      <c r="D116" s="4"/>
      <c r="E116" s="4"/>
      <c r="F116" s="4"/>
      <c r="G116" s="4"/>
      <c r="H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</sheetData>
  <mergeCells count="2">
    <mergeCell ref="F89:G89"/>
    <mergeCell ref="F105:G105"/>
  </mergeCells>
  <conditionalFormatting sqref="F105 H105:H114 F108:F114 H98:H103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7"/>
  <sheetViews>
    <sheetView workbookViewId="0" topLeftCell="A67">
      <selection activeCell="E85" sqref="E85"/>
    </sheetView>
  </sheetViews>
  <sheetFormatPr defaultColWidth="9.140625" defaultRowHeight="12.75"/>
  <cols>
    <col min="2" max="2" width="13.7109375" style="0" customWidth="1"/>
    <col min="4" max="4" width="19.00390625" style="0" customWidth="1"/>
    <col min="11" max="11" width="10.7109375" style="0" customWidth="1"/>
  </cols>
  <sheetData>
    <row r="1" spans="1:2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>
      <c r="A3" s="16" t="s">
        <v>11</v>
      </c>
      <c r="B3" s="27" t="s">
        <v>12</v>
      </c>
      <c r="C3" s="16" t="s">
        <v>13</v>
      </c>
      <c r="D3" s="28" t="s">
        <v>4</v>
      </c>
      <c r="E3" s="29">
        <v>1</v>
      </c>
      <c r="F3" s="29">
        <v>2</v>
      </c>
      <c r="G3" s="29">
        <v>3</v>
      </c>
      <c r="H3" s="29">
        <v>4</v>
      </c>
      <c r="I3" s="29">
        <v>5</v>
      </c>
      <c r="J3" s="29">
        <v>6</v>
      </c>
      <c r="K3" s="29" t="s">
        <v>14</v>
      </c>
      <c r="L3" s="29" t="s">
        <v>15</v>
      </c>
      <c r="M3" s="30" t="s">
        <v>7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>
      <c r="A4" s="20" t="s">
        <v>33</v>
      </c>
      <c r="B4" s="31">
        <v>39753</v>
      </c>
      <c r="C4" s="18">
        <v>1</v>
      </c>
      <c r="D4" s="46" t="s">
        <v>20</v>
      </c>
      <c r="E4" s="14">
        <v>191</v>
      </c>
      <c r="F4" s="14">
        <v>169</v>
      </c>
      <c r="G4" s="14">
        <v>170</v>
      </c>
      <c r="H4" s="14">
        <v>225</v>
      </c>
      <c r="I4" s="14">
        <v>198</v>
      </c>
      <c r="J4" s="14">
        <v>193</v>
      </c>
      <c r="K4" s="14"/>
      <c r="L4" s="42">
        <f>SUM(E4:J4)</f>
        <v>1146</v>
      </c>
      <c r="M4" s="34">
        <f>L4/6</f>
        <v>191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.75">
      <c r="A5" s="20" t="s">
        <v>34</v>
      </c>
      <c r="B5" s="31">
        <v>39753</v>
      </c>
      <c r="C5" s="18">
        <v>1</v>
      </c>
      <c r="D5" s="46" t="s">
        <v>71</v>
      </c>
      <c r="E5" s="14">
        <v>148</v>
      </c>
      <c r="F5" s="14">
        <v>152</v>
      </c>
      <c r="G5" s="14">
        <v>191</v>
      </c>
      <c r="H5" s="14">
        <v>159</v>
      </c>
      <c r="I5" s="14">
        <v>155</v>
      </c>
      <c r="J5" s="14">
        <v>130</v>
      </c>
      <c r="K5" s="14"/>
      <c r="L5" s="42">
        <f>SUM(E5:J5)</f>
        <v>935</v>
      </c>
      <c r="M5" s="34">
        <f aca="true" t="shared" si="0" ref="M5:M73">L5/6</f>
        <v>155.83333333333334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>
      <c r="A6" s="20" t="s">
        <v>35</v>
      </c>
      <c r="B6" s="31">
        <v>39754</v>
      </c>
      <c r="C6" s="18">
        <v>1</v>
      </c>
      <c r="D6" s="15" t="s">
        <v>21</v>
      </c>
      <c r="E6" s="14">
        <v>210</v>
      </c>
      <c r="F6" s="14">
        <v>219</v>
      </c>
      <c r="G6" s="14">
        <v>185</v>
      </c>
      <c r="H6" s="14">
        <v>155</v>
      </c>
      <c r="I6" s="14">
        <v>208</v>
      </c>
      <c r="J6" s="14">
        <v>169</v>
      </c>
      <c r="K6" s="14"/>
      <c r="L6" s="42">
        <f>SUM(E6:J6)</f>
        <v>1146</v>
      </c>
      <c r="M6" s="34">
        <f t="shared" si="0"/>
        <v>191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0" t="s">
        <v>36</v>
      </c>
      <c r="B7" s="31">
        <v>39754</v>
      </c>
      <c r="C7" s="18">
        <v>1</v>
      </c>
      <c r="D7" s="15" t="s">
        <v>26</v>
      </c>
      <c r="E7" s="14">
        <v>143</v>
      </c>
      <c r="F7" s="14">
        <v>103</v>
      </c>
      <c r="G7" s="14">
        <v>129</v>
      </c>
      <c r="H7" s="14">
        <v>114</v>
      </c>
      <c r="I7" s="14">
        <v>150</v>
      </c>
      <c r="J7" s="14">
        <v>143</v>
      </c>
      <c r="K7" s="14">
        <v>60</v>
      </c>
      <c r="L7" s="42">
        <f>SUM(E7:K7)</f>
        <v>842</v>
      </c>
      <c r="M7" s="34">
        <f t="shared" si="0"/>
        <v>140.33333333333334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2.75">
      <c r="A8" s="20" t="s">
        <v>37</v>
      </c>
      <c r="B8" s="31">
        <v>39754</v>
      </c>
      <c r="C8" s="18">
        <v>1</v>
      </c>
      <c r="D8" s="15" t="s">
        <v>72</v>
      </c>
      <c r="E8" s="14">
        <v>181</v>
      </c>
      <c r="F8" s="14">
        <v>132</v>
      </c>
      <c r="G8" s="14">
        <v>170</v>
      </c>
      <c r="H8" s="14">
        <v>165</v>
      </c>
      <c r="I8" s="14">
        <v>186</v>
      </c>
      <c r="J8" s="14">
        <v>122</v>
      </c>
      <c r="K8" s="14"/>
      <c r="L8" s="42">
        <f aca="true" t="shared" si="1" ref="L8:L14">SUM(E8:J8)</f>
        <v>956</v>
      </c>
      <c r="M8" s="34">
        <f t="shared" si="0"/>
        <v>159.33333333333334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75">
      <c r="A9" s="20" t="s">
        <v>38</v>
      </c>
      <c r="B9" s="31">
        <v>39754</v>
      </c>
      <c r="C9" s="18">
        <v>1</v>
      </c>
      <c r="D9" s="15" t="s">
        <v>73</v>
      </c>
      <c r="E9" s="14">
        <v>229</v>
      </c>
      <c r="F9" s="14">
        <v>181</v>
      </c>
      <c r="G9" s="14">
        <v>194</v>
      </c>
      <c r="H9" s="14">
        <v>202</v>
      </c>
      <c r="I9" s="14">
        <v>176</v>
      </c>
      <c r="J9" s="14">
        <v>151</v>
      </c>
      <c r="K9" s="14"/>
      <c r="L9" s="42">
        <f t="shared" si="1"/>
        <v>1133</v>
      </c>
      <c r="M9" s="34">
        <f t="shared" si="0"/>
        <v>188.83333333333334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.75">
      <c r="A10" s="20" t="s">
        <v>39</v>
      </c>
      <c r="B10" s="31">
        <v>39758</v>
      </c>
      <c r="C10" s="18">
        <v>1</v>
      </c>
      <c r="D10" s="15" t="s">
        <v>29</v>
      </c>
      <c r="E10" s="14">
        <v>189</v>
      </c>
      <c r="F10" s="14">
        <v>186</v>
      </c>
      <c r="G10" s="14">
        <v>171</v>
      </c>
      <c r="H10" s="14">
        <v>166</v>
      </c>
      <c r="I10" s="14">
        <v>174</v>
      </c>
      <c r="J10" s="14">
        <v>156</v>
      </c>
      <c r="K10" s="14"/>
      <c r="L10" s="42">
        <f t="shared" si="1"/>
        <v>1042</v>
      </c>
      <c r="M10" s="34">
        <f t="shared" si="0"/>
        <v>173.66666666666666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>
      <c r="A11" s="20" t="s">
        <v>40</v>
      </c>
      <c r="B11" s="31">
        <v>39758</v>
      </c>
      <c r="C11" s="18">
        <v>1</v>
      </c>
      <c r="D11" s="15" t="s">
        <v>131</v>
      </c>
      <c r="E11" s="14">
        <v>125</v>
      </c>
      <c r="F11" s="14">
        <v>153</v>
      </c>
      <c r="G11" s="14">
        <v>171</v>
      </c>
      <c r="H11" s="14">
        <v>128</v>
      </c>
      <c r="I11" s="14">
        <v>145</v>
      </c>
      <c r="J11" s="14">
        <v>190</v>
      </c>
      <c r="K11" s="14"/>
      <c r="L11" s="42">
        <f t="shared" si="1"/>
        <v>912</v>
      </c>
      <c r="M11" s="34">
        <f t="shared" si="0"/>
        <v>152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2.75">
      <c r="A12" s="20" t="s">
        <v>41</v>
      </c>
      <c r="B12" s="31">
        <v>39759</v>
      </c>
      <c r="C12" s="18">
        <v>1</v>
      </c>
      <c r="D12" s="15" t="s">
        <v>9</v>
      </c>
      <c r="E12" s="14">
        <v>176</v>
      </c>
      <c r="F12" s="14">
        <v>194</v>
      </c>
      <c r="G12" s="14">
        <v>192</v>
      </c>
      <c r="H12" s="14">
        <v>176</v>
      </c>
      <c r="I12" s="14">
        <v>187</v>
      </c>
      <c r="J12" s="14">
        <v>172</v>
      </c>
      <c r="K12" s="14"/>
      <c r="L12" s="42">
        <f t="shared" si="1"/>
        <v>1097</v>
      </c>
      <c r="M12" s="34">
        <f t="shared" si="0"/>
        <v>182.83333333333334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2.75">
      <c r="A13" s="20" t="s">
        <v>42</v>
      </c>
      <c r="B13" s="31">
        <v>39759</v>
      </c>
      <c r="C13" s="18">
        <v>1</v>
      </c>
      <c r="D13" s="15" t="s">
        <v>8</v>
      </c>
      <c r="E13" s="14">
        <v>177</v>
      </c>
      <c r="F13" s="14">
        <v>187</v>
      </c>
      <c r="G13" s="14">
        <v>183</v>
      </c>
      <c r="H13" s="14">
        <v>211</v>
      </c>
      <c r="I13" s="14">
        <v>169</v>
      </c>
      <c r="J13" s="14">
        <v>142</v>
      </c>
      <c r="K13" s="14"/>
      <c r="L13" s="42">
        <f t="shared" si="1"/>
        <v>1069</v>
      </c>
      <c r="M13" s="34">
        <f t="shared" si="0"/>
        <v>178.16666666666666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20" t="s">
        <v>43</v>
      </c>
      <c r="B14" s="31">
        <v>39761</v>
      </c>
      <c r="C14" s="18">
        <v>2</v>
      </c>
      <c r="D14" s="15" t="s">
        <v>21</v>
      </c>
      <c r="E14" s="14">
        <v>176</v>
      </c>
      <c r="F14" s="14">
        <v>205</v>
      </c>
      <c r="G14" s="14">
        <v>172</v>
      </c>
      <c r="H14" s="14">
        <v>168</v>
      </c>
      <c r="I14" s="14">
        <v>153</v>
      </c>
      <c r="J14" s="14">
        <v>209</v>
      </c>
      <c r="K14" s="14"/>
      <c r="L14" s="42">
        <f t="shared" si="1"/>
        <v>1083</v>
      </c>
      <c r="M14" s="34">
        <f t="shared" si="0"/>
        <v>180.5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20" t="s">
        <v>44</v>
      </c>
      <c r="B15" s="31">
        <v>39761</v>
      </c>
      <c r="C15" s="18">
        <v>2</v>
      </c>
      <c r="D15" s="15" t="s">
        <v>26</v>
      </c>
      <c r="E15" s="14">
        <v>120</v>
      </c>
      <c r="F15" s="14">
        <v>142</v>
      </c>
      <c r="G15" s="14">
        <v>163</v>
      </c>
      <c r="H15" s="14">
        <v>115</v>
      </c>
      <c r="I15" s="14">
        <v>132</v>
      </c>
      <c r="J15" s="14">
        <v>120</v>
      </c>
      <c r="K15" s="14">
        <v>60</v>
      </c>
      <c r="L15" s="42">
        <f>SUM(E15:K15)</f>
        <v>852</v>
      </c>
      <c r="M15" s="34">
        <f t="shared" si="0"/>
        <v>142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2.75">
      <c r="A16" s="20" t="s">
        <v>45</v>
      </c>
      <c r="B16" s="31">
        <v>39761</v>
      </c>
      <c r="C16" s="18">
        <v>2</v>
      </c>
      <c r="D16" s="15" t="s">
        <v>72</v>
      </c>
      <c r="E16" s="14">
        <v>181</v>
      </c>
      <c r="F16" s="14">
        <v>120</v>
      </c>
      <c r="G16" s="14">
        <v>179</v>
      </c>
      <c r="H16" s="14">
        <v>152</v>
      </c>
      <c r="I16" s="14">
        <v>188</v>
      </c>
      <c r="J16" s="14">
        <v>184</v>
      </c>
      <c r="K16" s="14"/>
      <c r="L16" s="42">
        <f aca="true" t="shared" si="2" ref="L16:L24">SUM(E16:J16)</f>
        <v>1004</v>
      </c>
      <c r="M16" s="34">
        <f t="shared" si="0"/>
        <v>167.33333333333334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.75">
      <c r="A17" s="20" t="s">
        <v>46</v>
      </c>
      <c r="B17" s="31">
        <v>39761</v>
      </c>
      <c r="C17" s="18">
        <v>2</v>
      </c>
      <c r="D17" s="15" t="s">
        <v>73</v>
      </c>
      <c r="E17" s="14">
        <v>211</v>
      </c>
      <c r="F17" s="14">
        <v>191</v>
      </c>
      <c r="G17" s="14">
        <v>184</v>
      </c>
      <c r="H17" s="14">
        <v>184</v>
      </c>
      <c r="I17" s="14">
        <v>172</v>
      </c>
      <c r="J17" s="14">
        <v>204</v>
      </c>
      <c r="K17" s="14"/>
      <c r="L17" s="42">
        <f t="shared" si="2"/>
        <v>1146</v>
      </c>
      <c r="M17" s="34">
        <f t="shared" si="0"/>
        <v>191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2.75">
      <c r="A18" s="20" t="s">
        <v>47</v>
      </c>
      <c r="B18" s="31">
        <v>39761</v>
      </c>
      <c r="C18" s="18">
        <v>1</v>
      </c>
      <c r="D18" s="15" t="s">
        <v>19</v>
      </c>
      <c r="E18" s="14">
        <v>178</v>
      </c>
      <c r="F18" s="14">
        <v>225</v>
      </c>
      <c r="G18" s="14">
        <v>221</v>
      </c>
      <c r="H18" s="14">
        <v>167</v>
      </c>
      <c r="I18" s="14">
        <v>209</v>
      </c>
      <c r="J18" s="14">
        <v>190</v>
      </c>
      <c r="K18" s="14"/>
      <c r="L18" s="42">
        <f t="shared" si="2"/>
        <v>1190</v>
      </c>
      <c r="M18" s="34">
        <f t="shared" si="0"/>
        <v>198.33333333333334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.75">
      <c r="A19" s="20" t="s">
        <v>48</v>
      </c>
      <c r="B19" s="31">
        <v>39761</v>
      </c>
      <c r="C19" s="45">
        <v>1</v>
      </c>
      <c r="D19" s="15" t="s">
        <v>18</v>
      </c>
      <c r="E19" s="43">
        <v>130</v>
      </c>
      <c r="F19" s="43">
        <v>170</v>
      </c>
      <c r="G19" s="43">
        <v>150</v>
      </c>
      <c r="H19" s="43">
        <v>143</v>
      </c>
      <c r="I19" s="43">
        <v>160</v>
      </c>
      <c r="J19" s="43">
        <v>172</v>
      </c>
      <c r="K19" s="43"/>
      <c r="L19" s="42">
        <f t="shared" si="2"/>
        <v>925</v>
      </c>
      <c r="M19" s="47">
        <f t="shared" si="0"/>
        <v>154.16666666666666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2.75">
      <c r="A20" s="20" t="s">
        <v>49</v>
      </c>
      <c r="B20" s="31">
        <v>39762</v>
      </c>
      <c r="C20" s="18">
        <v>1</v>
      </c>
      <c r="D20" s="15" t="s">
        <v>17</v>
      </c>
      <c r="E20" s="14">
        <v>199</v>
      </c>
      <c r="F20" s="14">
        <v>252</v>
      </c>
      <c r="G20" s="14">
        <v>167</v>
      </c>
      <c r="H20" s="14">
        <v>171</v>
      </c>
      <c r="I20" s="14">
        <v>138</v>
      </c>
      <c r="J20" s="14">
        <v>178</v>
      </c>
      <c r="K20" s="14"/>
      <c r="L20" s="42">
        <f t="shared" si="2"/>
        <v>1105</v>
      </c>
      <c r="M20" s="34">
        <f t="shared" si="0"/>
        <v>184.16666666666666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20" t="s">
        <v>50</v>
      </c>
      <c r="B21" s="31">
        <v>39762</v>
      </c>
      <c r="C21" s="18">
        <v>1</v>
      </c>
      <c r="D21" s="15" t="s">
        <v>16</v>
      </c>
      <c r="E21" s="14">
        <v>234</v>
      </c>
      <c r="F21" s="14">
        <v>191</v>
      </c>
      <c r="G21" s="14">
        <v>191</v>
      </c>
      <c r="H21" s="14">
        <v>231</v>
      </c>
      <c r="I21" s="14">
        <v>158</v>
      </c>
      <c r="J21" s="14">
        <v>136</v>
      </c>
      <c r="K21" s="14"/>
      <c r="L21" s="42">
        <f t="shared" si="2"/>
        <v>1141</v>
      </c>
      <c r="M21" s="34">
        <f t="shared" si="0"/>
        <v>190.16666666666666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>
      <c r="A22" s="20" t="s">
        <v>51</v>
      </c>
      <c r="B22" s="31">
        <v>39763</v>
      </c>
      <c r="C22" s="18">
        <v>2</v>
      </c>
      <c r="D22" s="46" t="s">
        <v>20</v>
      </c>
      <c r="E22" s="14">
        <v>179</v>
      </c>
      <c r="F22" s="14">
        <v>189</v>
      </c>
      <c r="G22" s="14">
        <v>204</v>
      </c>
      <c r="H22" s="14">
        <v>200</v>
      </c>
      <c r="I22" s="14">
        <v>201</v>
      </c>
      <c r="J22" s="14">
        <v>188</v>
      </c>
      <c r="K22" s="14"/>
      <c r="L22" s="42">
        <f t="shared" si="2"/>
        <v>1161</v>
      </c>
      <c r="M22" s="34">
        <f t="shared" si="0"/>
        <v>193.5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3" s="57" customFormat="1" ht="12.75">
      <c r="A23" s="20" t="s">
        <v>52</v>
      </c>
      <c r="B23" s="73">
        <v>39763</v>
      </c>
      <c r="C23" s="59">
        <v>2</v>
      </c>
      <c r="D23" s="74" t="s">
        <v>8</v>
      </c>
      <c r="E23" s="75">
        <v>181</v>
      </c>
      <c r="F23" s="75">
        <v>216</v>
      </c>
      <c r="G23" s="75">
        <v>173</v>
      </c>
      <c r="H23" s="75">
        <v>170</v>
      </c>
      <c r="I23" s="75">
        <v>213</v>
      </c>
      <c r="J23" s="75">
        <v>185</v>
      </c>
      <c r="K23" s="75"/>
      <c r="L23" s="75">
        <f t="shared" si="2"/>
        <v>1138</v>
      </c>
      <c r="M23" s="76">
        <f t="shared" si="0"/>
        <v>189.66666666666666</v>
      </c>
      <c r="O23" s="4"/>
      <c r="P23" s="4"/>
      <c r="Q23" s="4"/>
      <c r="R23" s="4"/>
      <c r="S23" s="4"/>
      <c r="T23" s="4"/>
      <c r="U23" s="4"/>
      <c r="V23" s="4"/>
      <c r="W23" s="4"/>
    </row>
    <row r="24" spans="1:25" ht="12.75">
      <c r="A24" s="20" t="s">
        <v>53</v>
      </c>
      <c r="B24" s="73">
        <v>39764</v>
      </c>
      <c r="C24" s="59">
        <v>1</v>
      </c>
      <c r="D24" s="74" t="s">
        <v>133</v>
      </c>
      <c r="E24" s="75">
        <v>171</v>
      </c>
      <c r="F24" s="75">
        <v>189</v>
      </c>
      <c r="G24" s="75">
        <v>165</v>
      </c>
      <c r="H24" s="75">
        <v>165</v>
      </c>
      <c r="I24" s="75">
        <v>164</v>
      </c>
      <c r="J24" s="75">
        <v>175</v>
      </c>
      <c r="K24" s="75"/>
      <c r="L24" s="75">
        <f t="shared" si="2"/>
        <v>1029</v>
      </c>
      <c r="M24" s="76">
        <f t="shared" si="0"/>
        <v>171.5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20" t="s">
        <v>54</v>
      </c>
      <c r="B25" s="73">
        <v>39764</v>
      </c>
      <c r="C25" s="59">
        <v>3</v>
      </c>
      <c r="D25" s="74" t="s">
        <v>20</v>
      </c>
      <c r="E25" s="75">
        <v>221</v>
      </c>
      <c r="F25" s="75">
        <v>194</v>
      </c>
      <c r="G25" s="75">
        <v>183</v>
      </c>
      <c r="H25" s="75">
        <v>165</v>
      </c>
      <c r="I25" s="75">
        <v>175</v>
      </c>
      <c r="J25" s="75">
        <v>200</v>
      </c>
      <c r="K25" s="75"/>
      <c r="L25" s="75">
        <f>SUM(E25:J25)</f>
        <v>1138</v>
      </c>
      <c r="M25" s="76">
        <f t="shared" si="0"/>
        <v>189.66666666666666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20" t="s">
        <v>55</v>
      </c>
      <c r="B26" s="73">
        <v>39765</v>
      </c>
      <c r="C26" s="59">
        <v>2</v>
      </c>
      <c r="D26" s="74" t="s">
        <v>9</v>
      </c>
      <c r="E26" s="75">
        <v>183</v>
      </c>
      <c r="F26" s="75">
        <v>176</v>
      </c>
      <c r="G26" s="75">
        <v>183</v>
      </c>
      <c r="H26" s="75">
        <v>181</v>
      </c>
      <c r="I26" s="75">
        <v>151</v>
      </c>
      <c r="J26" s="75">
        <v>221</v>
      </c>
      <c r="K26" s="75"/>
      <c r="L26" s="75">
        <f>SUM(E26:J26)</f>
        <v>1095</v>
      </c>
      <c r="M26" s="76">
        <f t="shared" si="0"/>
        <v>182.5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20" t="s">
        <v>56</v>
      </c>
      <c r="B27" s="73">
        <v>39765</v>
      </c>
      <c r="C27" s="59">
        <v>4</v>
      </c>
      <c r="D27" s="74" t="s">
        <v>20</v>
      </c>
      <c r="E27" s="75">
        <v>195</v>
      </c>
      <c r="F27" s="75">
        <v>170</v>
      </c>
      <c r="G27" s="75">
        <v>205</v>
      </c>
      <c r="H27" s="75">
        <v>246</v>
      </c>
      <c r="I27" s="75">
        <v>134</v>
      </c>
      <c r="J27" s="75">
        <v>214</v>
      </c>
      <c r="K27" s="75"/>
      <c r="L27" s="75">
        <f>SUM(E27:J27)</f>
        <v>1164</v>
      </c>
      <c r="M27" s="76">
        <f t="shared" si="0"/>
        <v>194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>
      <c r="A28" s="20" t="s">
        <v>57</v>
      </c>
      <c r="B28" s="73">
        <v>39766</v>
      </c>
      <c r="C28" s="59">
        <v>1</v>
      </c>
      <c r="D28" s="74" t="s">
        <v>74</v>
      </c>
      <c r="E28" s="75">
        <v>247</v>
      </c>
      <c r="F28" s="75">
        <v>179</v>
      </c>
      <c r="G28" s="75">
        <v>173</v>
      </c>
      <c r="H28" s="75">
        <v>233</v>
      </c>
      <c r="I28" s="75">
        <v>201</v>
      </c>
      <c r="J28" s="75">
        <v>190</v>
      </c>
      <c r="K28" s="75"/>
      <c r="L28" s="75">
        <f aca="true" t="shared" si="3" ref="L28:L37">SUM(E28:J28)</f>
        <v>1223</v>
      </c>
      <c r="M28" s="76">
        <f t="shared" si="0"/>
        <v>203.83333333333334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.75">
      <c r="A29" s="20" t="s">
        <v>58</v>
      </c>
      <c r="B29" s="73">
        <v>39766</v>
      </c>
      <c r="C29" s="59">
        <v>1</v>
      </c>
      <c r="D29" s="74" t="s">
        <v>75</v>
      </c>
      <c r="E29" s="75">
        <v>161</v>
      </c>
      <c r="F29" s="75">
        <v>147</v>
      </c>
      <c r="G29" s="75">
        <v>192</v>
      </c>
      <c r="H29" s="75">
        <v>169</v>
      </c>
      <c r="I29" s="75">
        <v>172</v>
      </c>
      <c r="J29" s="75">
        <v>176</v>
      </c>
      <c r="K29" s="75"/>
      <c r="L29" s="75">
        <f t="shared" si="3"/>
        <v>1017</v>
      </c>
      <c r="M29" s="76">
        <f t="shared" si="0"/>
        <v>169.5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>
      <c r="A30" s="20" t="s">
        <v>59</v>
      </c>
      <c r="B30" s="73">
        <v>39767</v>
      </c>
      <c r="C30" s="59">
        <v>2</v>
      </c>
      <c r="D30" s="74" t="s">
        <v>19</v>
      </c>
      <c r="E30" s="75">
        <v>187</v>
      </c>
      <c r="F30" s="75">
        <v>225</v>
      </c>
      <c r="G30" s="75">
        <v>214</v>
      </c>
      <c r="H30" s="75">
        <v>191</v>
      </c>
      <c r="I30" s="75">
        <v>221</v>
      </c>
      <c r="J30" s="75">
        <v>216</v>
      </c>
      <c r="K30" s="75"/>
      <c r="L30" s="75">
        <f t="shared" si="3"/>
        <v>1254</v>
      </c>
      <c r="M30" s="76">
        <f t="shared" si="0"/>
        <v>209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>
      <c r="A31" s="20" t="s">
        <v>60</v>
      </c>
      <c r="B31" s="73">
        <v>39767</v>
      </c>
      <c r="C31" s="59">
        <v>2</v>
      </c>
      <c r="D31" s="74" t="s">
        <v>18</v>
      </c>
      <c r="E31" s="75">
        <v>154</v>
      </c>
      <c r="F31" s="75">
        <v>186</v>
      </c>
      <c r="G31" s="75">
        <v>134</v>
      </c>
      <c r="H31" s="75">
        <v>188</v>
      </c>
      <c r="I31" s="75">
        <v>163</v>
      </c>
      <c r="J31" s="75">
        <v>190</v>
      </c>
      <c r="K31" s="75"/>
      <c r="L31" s="75">
        <f t="shared" si="3"/>
        <v>1015</v>
      </c>
      <c r="M31" s="76">
        <f t="shared" si="0"/>
        <v>169.16666666666666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2.75">
      <c r="A32" s="20" t="s">
        <v>61</v>
      </c>
      <c r="B32" s="73">
        <v>39767</v>
      </c>
      <c r="C32" s="59">
        <v>5</v>
      </c>
      <c r="D32" s="74" t="s">
        <v>20</v>
      </c>
      <c r="E32" s="75">
        <v>202</v>
      </c>
      <c r="F32" s="75">
        <v>170</v>
      </c>
      <c r="G32" s="75">
        <v>216</v>
      </c>
      <c r="H32" s="75">
        <v>185</v>
      </c>
      <c r="I32" s="75">
        <v>202</v>
      </c>
      <c r="J32" s="75">
        <v>196</v>
      </c>
      <c r="K32" s="75"/>
      <c r="L32" s="75">
        <f t="shared" si="3"/>
        <v>1171</v>
      </c>
      <c r="M32" s="76">
        <f t="shared" si="0"/>
        <v>195.16666666666666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>
      <c r="A33" s="20" t="s">
        <v>62</v>
      </c>
      <c r="B33" s="73">
        <v>39767</v>
      </c>
      <c r="C33" s="59">
        <v>2</v>
      </c>
      <c r="D33" s="74" t="s">
        <v>71</v>
      </c>
      <c r="E33" s="75">
        <v>136</v>
      </c>
      <c r="F33" s="75">
        <v>155</v>
      </c>
      <c r="G33" s="75">
        <v>199</v>
      </c>
      <c r="H33" s="75">
        <v>147</v>
      </c>
      <c r="I33" s="75">
        <v>133</v>
      </c>
      <c r="J33" s="75">
        <v>155</v>
      </c>
      <c r="K33" s="75"/>
      <c r="L33" s="75">
        <f t="shared" si="3"/>
        <v>925</v>
      </c>
      <c r="M33" s="76">
        <f t="shared" si="0"/>
        <v>154.16666666666666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.75">
      <c r="A34" s="20" t="s">
        <v>63</v>
      </c>
      <c r="B34" s="73">
        <v>39767</v>
      </c>
      <c r="C34" s="59">
        <v>3</v>
      </c>
      <c r="D34" s="74" t="s">
        <v>21</v>
      </c>
      <c r="E34" s="75">
        <v>194</v>
      </c>
      <c r="F34" s="75">
        <v>201</v>
      </c>
      <c r="G34" s="75">
        <v>218</v>
      </c>
      <c r="H34" s="75">
        <v>192</v>
      </c>
      <c r="I34" s="75">
        <v>169</v>
      </c>
      <c r="J34" s="75">
        <v>202</v>
      </c>
      <c r="K34" s="75"/>
      <c r="L34" s="75">
        <f t="shared" si="3"/>
        <v>1176</v>
      </c>
      <c r="M34" s="76">
        <f t="shared" si="0"/>
        <v>196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>
      <c r="A35" s="20" t="s">
        <v>64</v>
      </c>
      <c r="B35" s="73">
        <v>39767</v>
      </c>
      <c r="C35" s="59">
        <v>3</v>
      </c>
      <c r="D35" s="74" t="s">
        <v>26</v>
      </c>
      <c r="E35" s="75">
        <v>77</v>
      </c>
      <c r="F35" s="75">
        <v>116</v>
      </c>
      <c r="G35" s="75">
        <v>152</v>
      </c>
      <c r="H35" s="75">
        <v>99</v>
      </c>
      <c r="I35" s="75">
        <v>136</v>
      </c>
      <c r="J35" s="75">
        <v>155</v>
      </c>
      <c r="K35" s="75">
        <v>60</v>
      </c>
      <c r="L35" s="75">
        <f>SUM(E35:K35)</f>
        <v>795</v>
      </c>
      <c r="M35" s="76">
        <f t="shared" si="0"/>
        <v>132.5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.75">
      <c r="A36" s="20" t="s">
        <v>65</v>
      </c>
      <c r="B36" s="73">
        <v>39768</v>
      </c>
      <c r="C36" s="59">
        <v>3</v>
      </c>
      <c r="D36" s="74" t="s">
        <v>19</v>
      </c>
      <c r="E36" s="75">
        <v>205</v>
      </c>
      <c r="F36" s="75">
        <v>158</v>
      </c>
      <c r="G36" s="75">
        <v>136</v>
      </c>
      <c r="H36" s="75">
        <v>162</v>
      </c>
      <c r="I36" s="75">
        <v>171</v>
      </c>
      <c r="J36" s="75">
        <v>136</v>
      </c>
      <c r="K36" s="75"/>
      <c r="L36" s="75">
        <f t="shared" si="3"/>
        <v>968</v>
      </c>
      <c r="M36" s="76">
        <f t="shared" si="0"/>
        <v>161.33333333333334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.75">
      <c r="A37" s="20" t="s">
        <v>66</v>
      </c>
      <c r="B37" s="73">
        <v>39768</v>
      </c>
      <c r="C37" s="59">
        <v>3</v>
      </c>
      <c r="D37" s="74" t="s">
        <v>18</v>
      </c>
      <c r="E37" s="75">
        <v>175</v>
      </c>
      <c r="F37" s="75">
        <v>159</v>
      </c>
      <c r="G37" s="75">
        <v>159</v>
      </c>
      <c r="H37" s="75">
        <v>157</v>
      </c>
      <c r="I37" s="75">
        <v>184</v>
      </c>
      <c r="J37" s="75">
        <v>159</v>
      </c>
      <c r="K37" s="75"/>
      <c r="L37" s="75">
        <f t="shared" si="3"/>
        <v>993</v>
      </c>
      <c r="M37" s="76">
        <f t="shared" si="0"/>
        <v>165.5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>
      <c r="A38" s="20" t="s">
        <v>67</v>
      </c>
      <c r="B38" s="73">
        <v>39768</v>
      </c>
      <c r="C38" s="59">
        <v>4</v>
      </c>
      <c r="D38" s="74" t="s">
        <v>21</v>
      </c>
      <c r="E38" s="75">
        <v>206</v>
      </c>
      <c r="F38" s="75">
        <v>211</v>
      </c>
      <c r="G38" s="75">
        <v>196</v>
      </c>
      <c r="H38" s="75">
        <v>164</v>
      </c>
      <c r="I38" s="75">
        <v>214</v>
      </c>
      <c r="J38" s="75">
        <v>203</v>
      </c>
      <c r="K38" s="75"/>
      <c r="L38" s="75">
        <f>SUM(E38:J38)</f>
        <v>1194</v>
      </c>
      <c r="M38" s="76">
        <f t="shared" si="0"/>
        <v>199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>
      <c r="A39" s="20" t="s">
        <v>68</v>
      </c>
      <c r="B39" s="73">
        <v>39768</v>
      </c>
      <c r="C39" s="59">
        <v>4</v>
      </c>
      <c r="D39" s="74" t="s">
        <v>26</v>
      </c>
      <c r="E39" s="75">
        <v>128</v>
      </c>
      <c r="F39" s="75">
        <v>106</v>
      </c>
      <c r="G39" s="75">
        <v>129</v>
      </c>
      <c r="H39" s="75">
        <v>128</v>
      </c>
      <c r="I39" s="75">
        <v>137</v>
      </c>
      <c r="J39" s="75">
        <v>154</v>
      </c>
      <c r="K39" s="75">
        <v>60</v>
      </c>
      <c r="L39" s="75">
        <f>SUM(E39:K39)</f>
        <v>842</v>
      </c>
      <c r="M39" s="76">
        <f t="shared" si="0"/>
        <v>140.33333333333334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>
      <c r="A40" s="20" t="s">
        <v>69</v>
      </c>
      <c r="B40" s="73">
        <v>39769</v>
      </c>
      <c r="C40" s="59">
        <v>3</v>
      </c>
      <c r="D40" s="74" t="s">
        <v>8</v>
      </c>
      <c r="E40" s="75">
        <v>165</v>
      </c>
      <c r="F40" s="75">
        <v>193</v>
      </c>
      <c r="G40" s="75">
        <v>234</v>
      </c>
      <c r="H40" s="75">
        <v>196</v>
      </c>
      <c r="I40" s="75">
        <v>192</v>
      </c>
      <c r="J40" s="75">
        <v>170</v>
      </c>
      <c r="K40" s="75"/>
      <c r="L40" s="75">
        <f aca="true" t="shared" si="4" ref="L40:L51">SUM(E40:J40)</f>
        <v>1150</v>
      </c>
      <c r="M40" s="76">
        <f t="shared" si="0"/>
        <v>191.66666666666666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>
      <c r="A41" s="20" t="s">
        <v>70</v>
      </c>
      <c r="B41" s="73">
        <v>39769</v>
      </c>
      <c r="C41" s="59">
        <v>3</v>
      </c>
      <c r="D41" s="74" t="s">
        <v>9</v>
      </c>
      <c r="E41" s="75">
        <v>141</v>
      </c>
      <c r="F41" s="75">
        <v>159</v>
      </c>
      <c r="G41" s="75">
        <v>182</v>
      </c>
      <c r="H41" s="75">
        <v>165</v>
      </c>
      <c r="I41" s="75">
        <v>155</v>
      </c>
      <c r="J41" s="75">
        <v>166</v>
      </c>
      <c r="K41" s="75"/>
      <c r="L41" s="75">
        <f t="shared" si="4"/>
        <v>968</v>
      </c>
      <c r="M41" s="76">
        <f t="shared" si="0"/>
        <v>161.33333333333334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.75">
      <c r="A42" s="20" t="s">
        <v>77</v>
      </c>
      <c r="B42" s="73">
        <v>39772</v>
      </c>
      <c r="C42" s="59">
        <v>2</v>
      </c>
      <c r="D42" s="46" t="s">
        <v>17</v>
      </c>
      <c r="E42" s="75">
        <v>193</v>
      </c>
      <c r="F42" s="75">
        <v>181</v>
      </c>
      <c r="G42" s="75">
        <v>179</v>
      </c>
      <c r="H42" s="75">
        <v>171</v>
      </c>
      <c r="I42" s="75">
        <v>158</v>
      </c>
      <c r="J42" s="75">
        <v>199</v>
      </c>
      <c r="K42" s="75"/>
      <c r="L42" s="75">
        <f t="shared" si="4"/>
        <v>1081</v>
      </c>
      <c r="M42" s="76">
        <f t="shared" si="0"/>
        <v>180.16666666666666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>
      <c r="A43" s="20" t="s">
        <v>78</v>
      </c>
      <c r="B43" s="73">
        <v>39772</v>
      </c>
      <c r="C43" s="59">
        <v>1</v>
      </c>
      <c r="D43" s="54" t="s">
        <v>30</v>
      </c>
      <c r="E43" s="75">
        <v>125</v>
      </c>
      <c r="F43" s="75">
        <v>140</v>
      </c>
      <c r="G43" s="75">
        <v>158</v>
      </c>
      <c r="H43" s="75">
        <v>194</v>
      </c>
      <c r="I43" s="75">
        <v>137</v>
      </c>
      <c r="J43" s="75">
        <v>207</v>
      </c>
      <c r="K43" s="75"/>
      <c r="L43" s="75">
        <f t="shared" si="4"/>
        <v>961</v>
      </c>
      <c r="M43" s="76">
        <f t="shared" si="0"/>
        <v>160.16666666666666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>
      <c r="A44" s="20" t="s">
        <v>79</v>
      </c>
      <c r="B44" s="73">
        <v>39773</v>
      </c>
      <c r="C44" s="59">
        <v>6</v>
      </c>
      <c r="D44" s="74" t="s">
        <v>20</v>
      </c>
      <c r="E44" s="75">
        <v>189</v>
      </c>
      <c r="F44" s="75">
        <v>157</v>
      </c>
      <c r="G44" s="75">
        <v>176</v>
      </c>
      <c r="H44" s="75">
        <v>145</v>
      </c>
      <c r="I44" s="75">
        <v>188</v>
      </c>
      <c r="J44" s="75">
        <v>188</v>
      </c>
      <c r="K44" s="75"/>
      <c r="L44" s="75">
        <f t="shared" si="4"/>
        <v>1043</v>
      </c>
      <c r="M44" s="76">
        <f t="shared" si="0"/>
        <v>173.83333333333334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>
      <c r="A45" s="20" t="s">
        <v>80</v>
      </c>
      <c r="B45" s="73">
        <v>39773</v>
      </c>
      <c r="C45" s="59">
        <v>4</v>
      </c>
      <c r="D45" s="74" t="s">
        <v>8</v>
      </c>
      <c r="E45" s="75">
        <v>182</v>
      </c>
      <c r="F45" s="75">
        <v>236</v>
      </c>
      <c r="G45" s="75">
        <v>222</v>
      </c>
      <c r="H45" s="75">
        <v>215</v>
      </c>
      <c r="I45" s="75">
        <v>197</v>
      </c>
      <c r="J45" s="75">
        <v>216</v>
      </c>
      <c r="K45" s="75"/>
      <c r="L45" s="75">
        <f t="shared" si="4"/>
        <v>1268</v>
      </c>
      <c r="M45" s="76">
        <f t="shared" si="0"/>
        <v>211.33333333333334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>
      <c r="A46" s="20" t="s">
        <v>81</v>
      </c>
      <c r="B46" s="73">
        <v>39774</v>
      </c>
      <c r="C46" s="59">
        <v>1</v>
      </c>
      <c r="D46" s="46" t="s">
        <v>22</v>
      </c>
      <c r="E46" s="75">
        <v>133</v>
      </c>
      <c r="F46" s="75">
        <v>142</v>
      </c>
      <c r="G46" s="75">
        <v>179</v>
      </c>
      <c r="H46" s="75">
        <v>168</v>
      </c>
      <c r="I46" s="75">
        <v>210</v>
      </c>
      <c r="J46" s="75">
        <v>159</v>
      </c>
      <c r="K46" s="75"/>
      <c r="L46" s="75">
        <f t="shared" si="4"/>
        <v>991</v>
      </c>
      <c r="M46" s="76">
        <f t="shared" si="0"/>
        <v>165.16666666666666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>
      <c r="A47" s="20" t="s">
        <v>82</v>
      </c>
      <c r="B47" s="73">
        <v>39774</v>
      </c>
      <c r="C47" s="59">
        <v>2</v>
      </c>
      <c r="D47" s="46" t="s">
        <v>29</v>
      </c>
      <c r="E47" s="75">
        <v>154</v>
      </c>
      <c r="F47" s="75">
        <v>156</v>
      </c>
      <c r="G47" s="75">
        <v>204</v>
      </c>
      <c r="H47" s="75">
        <v>164</v>
      </c>
      <c r="I47" s="75">
        <v>180</v>
      </c>
      <c r="J47" s="75">
        <v>143</v>
      </c>
      <c r="K47" s="75"/>
      <c r="L47" s="75">
        <f t="shared" si="4"/>
        <v>1001</v>
      </c>
      <c r="M47" s="76">
        <f t="shared" si="0"/>
        <v>166.83333333333334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>
      <c r="A48" s="20" t="s">
        <v>83</v>
      </c>
      <c r="B48" s="73">
        <v>39774</v>
      </c>
      <c r="C48" s="59">
        <v>5</v>
      </c>
      <c r="D48" s="74" t="s">
        <v>21</v>
      </c>
      <c r="E48" s="75">
        <v>216</v>
      </c>
      <c r="F48" s="75">
        <v>174</v>
      </c>
      <c r="G48" s="75">
        <v>188</v>
      </c>
      <c r="H48" s="75">
        <v>151</v>
      </c>
      <c r="I48" s="75">
        <v>192</v>
      </c>
      <c r="J48" s="75">
        <v>163</v>
      </c>
      <c r="K48" s="75"/>
      <c r="L48" s="75">
        <f t="shared" si="4"/>
        <v>1084</v>
      </c>
      <c r="M48" s="76">
        <f t="shared" si="0"/>
        <v>180.66666666666666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>
      <c r="A49" s="20" t="s">
        <v>84</v>
      </c>
      <c r="B49" s="73">
        <v>39774</v>
      </c>
      <c r="C49" s="59">
        <v>3</v>
      </c>
      <c r="D49" s="74" t="s">
        <v>71</v>
      </c>
      <c r="E49" s="75">
        <v>203</v>
      </c>
      <c r="F49" s="75">
        <v>169</v>
      </c>
      <c r="G49" s="75">
        <v>165</v>
      </c>
      <c r="H49" s="75">
        <v>157</v>
      </c>
      <c r="I49" s="75">
        <v>161</v>
      </c>
      <c r="J49" s="75">
        <v>153</v>
      </c>
      <c r="K49" s="75"/>
      <c r="L49" s="75">
        <f t="shared" si="4"/>
        <v>1008</v>
      </c>
      <c r="M49" s="76">
        <f t="shared" si="0"/>
        <v>168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2.75">
      <c r="A50" s="20" t="s">
        <v>85</v>
      </c>
      <c r="B50" s="73">
        <v>39774</v>
      </c>
      <c r="C50" s="59">
        <v>1</v>
      </c>
      <c r="D50" s="46" t="s">
        <v>101</v>
      </c>
      <c r="E50" s="75">
        <v>163</v>
      </c>
      <c r="F50" s="75">
        <v>157</v>
      </c>
      <c r="G50" s="75">
        <v>177</v>
      </c>
      <c r="H50" s="75">
        <v>146</v>
      </c>
      <c r="I50" s="75">
        <v>155</v>
      </c>
      <c r="J50" s="75">
        <v>168</v>
      </c>
      <c r="K50" s="75"/>
      <c r="L50" s="75">
        <f t="shared" si="4"/>
        <v>966</v>
      </c>
      <c r="M50" s="76">
        <f t="shared" si="0"/>
        <v>161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3" s="57" customFormat="1" ht="12.75">
      <c r="A51" s="59" t="s">
        <v>86</v>
      </c>
      <c r="B51" s="73">
        <v>39774</v>
      </c>
      <c r="C51" s="59">
        <v>1</v>
      </c>
      <c r="D51" s="46" t="s">
        <v>32</v>
      </c>
      <c r="E51" s="75">
        <v>207</v>
      </c>
      <c r="F51" s="75">
        <v>170</v>
      </c>
      <c r="G51" s="75">
        <v>159</v>
      </c>
      <c r="H51" s="75">
        <v>171</v>
      </c>
      <c r="I51" s="75">
        <v>145</v>
      </c>
      <c r="J51" s="75">
        <v>232</v>
      </c>
      <c r="K51" s="75"/>
      <c r="L51" s="75">
        <f t="shared" si="4"/>
        <v>1084</v>
      </c>
      <c r="M51" s="76">
        <f t="shared" si="0"/>
        <v>180.66666666666666</v>
      </c>
      <c r="O51" s="4"/>
      <c r="P51" s="4"/>
      <c r="Q51" s="4"/>
      <c r="R51" s="4"/>
      <c r="S51" s="4"/>
      <c r="T51" s="4"/>
      <c r="U51" s="4"/>
      <c r="V51" s="4"/>
      <c r="W51" s="4"/>
    </row>
    <row r="52" spans="1:25" ht="12.75">
      <c r="A52" s="20" t="s">
        <v>87</v>
      </c>
      <c r="B52" s="73">
        <v>39775</v>
      </c>
      <c r="C52" s="59">
        <v>2</v>
      </c>
      <c r="D52" s="46" t="s">
        <v>22</v>
      </c>
      <c r="E52" s="75">
        <v>175</v>
      </c>
      <c r="F52" s="75">
        <v>206</v>
      </c>
      <c r="G52" s="75">
        <v>160</v>
      </c>
      <c r="H52" s="75">
        <v>146</v>
      </c>
      <c r="I52" s="75">
        <v>137</v>
      </c>
      <c r="J52" s="75">
        <v>155</v>
      </c>
      <c r="K52" s="75"/>
      <c r="L52" s="75">
        <f aca="true" t="shared" si="5" ref="L52:L63">SUM(E52:J52)</f>
        <v>979</v>
      </c>
      <c r="M52" s="76">
        <f t="shared" si="0"/>
        <v>163.16666666666666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.75">
      <c r="A53" s="20" t="s">
        <v>88</v>
      </c>
      <c r="B53" s="73">
        <v>39775</v>
      </c>
      <c r="C53" s="59">
        <v>3</v>
      </c>
      <c r="D53" s="46" t="s">
        <v>29</v>
      </c>
      <c r="E53" s="75">
        <v>147</v>
      </c>
      <c r="F53" s="75">
        <v>197</v>
      </c>
      <c r="G53" s="75">
        <v>158</v>
      </c>
      <c r="H53" s="75">
        <v>181</v>
      </c>
      <c r="I53" s="75">
        <v>166</v>
      </c>
      <c r="J53" s="75">
        <v>193</v>
      </c>
      <c r="K53" s="75"/>
      <c r="L53" s="75">
        <f t="shared" si="5"/>
        <v>1042</v>
      </c>
      <c r="M53" s="76">
        <f t="shared" si="0"/>
        <v>173.66666666666666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>
      <c r="A54" s="20" t="s">
        <v>89</v>
      </c>
      <c r="B54" s="73">
        <v>39775</v>
      </c>
      <c r="C54" s="59">
        <v>4</v>
      </c>
      <c r="D54" s="74" t="s">
        <v>19</v>
      </c>
      <c r="E54" s="75">
        <v>127</v>
      </c>
      <c r="F54" s="75">
        <v>166</v>
      </c>
      <c r="G54" s="75">
        <v>206</v>
      </c>
      <c r="H54" s="75">
        <v>180</v>
      </c>
      <c r="I54" s="75">
        <v>125</v>
      </c>
      <c r="J54" s="75">
        <v>167</v>
      </c>
      <c r="K54" s="75"/>
      <c r="L54" s="75">
        <f t="shared" si="5"/>
        <v>971</v>
      </c>
      <c r="M54" s="76">
        <f t="shared" si="0"/>
        <v>161.83333333333334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>
      <c r="A55" s="20" t="s">
        <v>90</v>
      </c>
      <c r="B55" s="73">
        <v>39775</v>
      </c>
      <c r="C55" s="59">
        <v>4</v>
      </c>
      <c r="D55" s="74" t="s">
        <v>18</v>
      </c>
      <c r="E55" s="75">
        <v>170</v>
      </c>
      <c r="F55" s="75">
        <v>172</v>
      </c>
      <c r="G55" s="75">
        <v>180</v>
      </c>
      <c r="H55" s="75">
        <v>140</v>
      </c>
      <c r="I55" s="75">
        <v>113</v>
      </c>
      <c r="J55" s="75">
        <v>158</v>
      </c>
      <c r="K55" s="75"/>
      <c r="L55" s="75">
        <f t="shared" si="5"/>
        <v>933</v>
      </c>
      <c r="M55" s="76">
        <f t="shared" si="0"/>
        <v>155.5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.75">
      <c r="A56" s="20" t="s">
        <v>92</v>
      </c>
      <c r="B56" s="73">
        <v>39777</v>
      </c>
      <c r="C56" s="59">
        <v>3</v>
      </c>
      <c r="D56" s="46" t="s">
        <v>17</v>
      </c>
      <c r="E56" s="75">
        <v>147</v>
      </c>
      <c r="F56" s="75">
        <v>161</v>
      </c>
      <c r="G56" s="75">
        <v>162</v>
      </c>
      <c r="H56" s="75">
        <v>165</v>
      </c>
      <c r="I56" s="75">
        <v>171</v>
      </c>
      <c r="J56" s="75">
        <v>169</v>
      </c>
      <c r="K56" s="75"/>
      <c r="L56" s="75">
        <f t="shared" si="5"/>
        <v>975</v>
      </c>
      <c r="M56" s="76">
        <f t="shared" si="0"/>
        <v>162.5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>
      <c r="A57" s="20" t="s">
        <v>93</v>
      </c>
      <c r="B57" s="73">
        <v>39777</v>
      </c>
      <c r="C57" s="59">
        <v>2</v>
      </c>
      <c r="D57" s="15" t="s">
        <v>16</v>
      </c>
      <c r="E57" s="75">
        <v>222</v>
      </c>
      <c r="F57" s="75">
        <v>192</v>
      </c>
      <c r="G57" s="75">
        <v>208</v>
      </c>
      <c r="H57" s="75">
        <v>144</v>
      </c>
      <c r="I57" s="75">
        <v>163</v>
      </c>
      <c r="J57" s="75">
        <v>178</v>
      </c>
      <c r="K57" s="75"/>
      <c r="L57" s="75">
        <f t="shared" si="5"/>
        <v>1107</v>
      </c>
      <c r="M57" s="76">
        <f t="shared" si="0"/>
        <v>184.5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2.75">
      <c r="A58" s="20" t="s">
        <v>94</v>
      </c>
      <c r="B58" s="73">
        <v>39777</v>
      </c>
      <c r="C58" s="59">
        <v>5</v>
      </c>
      <c r="D58" s="74" t="s">
        <v>8</v>
      </c>
      <c r="E58" s="75">
        <v>200</v>
      </c>
      <c r="F58" s="75">
        <v>194</v>
      </c>
      <c r="G58" s="75">
        <v>177</v>
      </c>
      <c r="H58" s="75">
        <v>223</v>
      </c>
      <c r="I58" s="75">
        <v>215</v>
      </c>
      <c r="J58" s="75">
        <v>197</v>
      </c>
      <c r="K58" s="75"/>
      <c r="L58" s="75">
        <f t="shared" si="5"/>
        <v>1206</v>
      </c>
      <c r="M58" s="76">
        <f t="shared" si="0"/>
        <v>201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>
      <c r="A59" s="20" t="s">
        <v>95</v>
      </c>
      <c r="B59" s="73">
        <v>39777</v>
      </c>
      <c r="C59" s="18">
        <v>4</v>
      </c>
      <c r="D59" s="74" t="s">
        <v>9</v>
      </c>
      <c r="E59" s="14">
        <v>162</v>
      </c>
      <c r="F59" s="14">
        <v>237</v>
      </c>
      <c r="G59" s="14">
        <v>192</v>
      </c>
      <c r="H59" s="14">
        <v>174</v>
      </c>
      <c r="I59" s="14">
        <v>160</v>
      </c>
      <c r="J59" s="14">
        <v>148</v>
      </c>
      <c r="K59" s="14"/>
      <c r="L59" s="75">
        <f t="shared" si="5"/>
        <v>1073</v>
      </c>
      <c r="M59" s="76">
        <f t="shared" si="0"/>
        <v>178.83333333333334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2.75">
      <c r="A60" s="20" t="s">
        <v>96</v>
      </c>
      <c r="B60" s="73">
        <v>39778</v>
      </c>
      <c r="C60" s="18">
        <v>2</v>
      </c>
      <c r="D60" s="74" t="s">
        <v>74</v>
      </c>
      <c r="E60" s="14">
        <v>204</v>
      </c>
      <c r="F60" s="14">
        <v>187</v>
      </c>
      <c r="G60" s="14">
        <v>265</v>
      </c>
      <c r="H60" s="14">
        <v>205</v>
      </c>
      <c r="I60" s="14">
        <v>181</v>
      </c>
      <c r="J60" s="14">
        <v>140</v>
      </c>
      <c r="K60" s="14"/>
      <c r="L60" s="75">
        <f t="shared" si="5"/>
        <v>1182</v>
      </c>
      <c r="M60" s="76">
        <f t="shared" si="0"/>
        <v>197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>
      <c r="A61" s="20" t="s">
        <v>97</v>
      </c>
      <c r="B61" s="73">
        <v>39778</v>
      </c>
      <c r="C61" s="59">
        <v>1</v>
      </c>
      <c r="D61" s="74" t="s">
        <v>117</v>
      </c>
      <c r="E61" s="75">
        <v>128</v>
      </c>
      <c r="F61" s="75">
        <v>135</v>
      </c>
      <c r="G61" s="75">
        <v>179</v>
      </c>
      <c r="H61" s="75">
        <v>180</v>
      </c>
      <c r="I61" s="75">
        <v>158</v>
      </c>
      <c r="J61" s="75">
        <v>162</v>
      </c>
      <c r="K61" s="75"/>
      <c r="L61" s="75">
        <f t="shared" si="5"/>
        <v>942</v>
      </c>
      <c r="M61" s="76">
        <f t="shared" si="0"/>
        <v>157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2.75">
      <c r="A62" s="20" t="s">
        <v>98</v>
      </c>
      <c r="B62" s="73">
        <v>39778</v>
      </c>
      <c r="C62" s="59">
        <v>2</v>
      </c>
      <c r="D62" s="74" t="s">
        <v>75</v>
      </c>
      <c r="E62" s="75">
        <v>169</v>
      </c>
      <c r="F62" s="75">
        <v>202</v>
      </c>
      <c r="G62" s="75">
        <v>173</v>
      </c>
      <c r="H62" s="75">
        <v>162</v>
      </c>
      <c r="I62" s="75">
        <v>176</v>
      </c>
      <c r="J62" s="75">
        <v>180</v>
      </c>
      <c r="K62" s="75"/>
      <c r="L62" s="75">
        <f t="shared" si="5"/>
        <v>1062</v>
      </c>
      <c r="M62" s="76">
        <f t="shared" si="0"/>
        <v>177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2.75">
      <c r="A63" s="20" t="s">
        <v>99</v>
      </c>
      <c r="B63" s="73">
        <v>39778</v>
      </c>
      <c r="C63" s="59">
        <v>2</v>
      </c>
      <c r="D63" s="74" t="s">
        <v>30</v>
      </c>
      <c r="E63" s="75">
        <v>157</v>
      </c>
      <c r="F63" s="75">
        <v>173</v>
      </c>
      <c r="G63" s="75">
        <v>147</v>
      </c>
      <c r="H63" s="75">
        <v>148</v>
      </c>
      <c r="I63" s="75">
        <v>177</v>
      </c>
      <c r="J63" s="75">
        <v>185</v>
      </c>
      <c r="K63" s="75"/>
      <c r="L63" s="75">
        <f t="shared" si="5"/>
        <v>987</v>
      </c>
      <c r="M63" s="76">
        <f t="shared" si="0"/>
        <v>164.5</v>
      </c>
      <c r="N63" s="4"/>
      <c r="O63" s="23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>
      <c r="A64" s="20" t="s">
        <v>103</v>
      </c>
      <c r="B64" s="73">
        <v>39779</v>
      </c>
      <c r="C64" s="59">
        <v>3</v>
      </c>
      <c r="D64" s="74" t="s">
        <v>75</v>
      </c>
      <c r="E64" s="75">
        <v>212</v>
      </c>
      <c r="F64" s="75">
        <v>239</v>
      </c>
      <c r="G64" s="75">
        <v>157</v>
      </c>
      <c r="H64" s="75">
        <v>199</v>
      </c>
      <c r="I64" s="75">
        <v>198</v>
      </c>
      <c r="J64" s="75">
        <v>215</v>
      </c>
      <c r="K64" s="75"/>
      <c r="L64" s="75">
        <f aca="true" t="shared" si="6" ref="L64:L69">SUM(E64:J64)</f>
        <v>1220</v>
      </c>
      <c r="M64" s="76">
        <f t="shared" si="0"/>
        <v>203.33333333333334</v>
      </c>
      <c r="N64" s="4"/>
      <c r="O64" s="23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2.75">
      <c r="A65" s="20" t="s">
        <v>104</v>
      </c>
      <c r="B65" s="73">
        <v>39779</v>
      </c>
      <c r="C65" s="59">
        <v>1</v>
      </c>
      <c r="D65" s="74" t="s">
        <v>100</v>
      </c>
      <c r="E65" s="75">
        <v>160</v>
      </c>
      <c r="F65" s="75">
        <v>170</v>
      </c>
      <c r="G65" s="75">
        <v>220</v>
      </c>
      <c r="H65" s="75">
        <v>213</v>
      </c>
      <c r="I65" s="75">
        <v>163</v>
      </c>
      <c r="J65" s="75">
        <v>173</v>
      </c>
      <c r="K65" s="75"/>
      <c r="L65" s="75">
        <f t="shared" si="6"/>
        <v>1099</v>
      </c>
      <c r="M65" s="76">
        <f t="shared" si="0"/>
        <v>183.16666666666666</v>
      </c>
      <c r="N65" s="4"/>
      <c r="O65" s="23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2.75">
      <c r="A66" s="20" t="s">
        <v>105</v>
      </c>
      <c r="B66" s="73">
        <v>39779</v>
      </c>
      <c r="C66" s="59">
        <v>4</v>
      </c>
      <c r="D66" s="74" t="s">
        <v>71</v>
      </c>
      <c r="E66" s="75">
        <v>150</v>
      </c>
      <c r="F66" s="75">
        <v>156</v>
      </c>
      <c r="G66" s="75">
        <v>171</v>
      </c>
      <c r="H66" s="75">
        <v>168</v>
      </c>
      <c r="I66" s="75">
        <v>157</v>
      </c>
      <c r="J66" s="75">
        <v>159</v>
      </c>
      <c r="K66" s="75"/>
      <c r="L66" s="75">
        <f t="shared" si="6"/>
        <v>961</v>
      </c>
      <c r="M66" s="76">
        <f t="shared" si="0"/>
        <v>160.16666666666666</v>
      </c>
      <c r="N66" s="4"/>
      <c r="O66" s="23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15" s="57" customFormat="1" ht="12.75">
      <c r="A67" s="59" t="s">
        <v>106</v>
      </c>
      <c r="B67" s="73">
        <v>39779</v>
      </c>
      <c r="C67" s="59">
        <v>7</v>
      </c>
      <c r="D67" s="74" t="s">
        <v>20</v>
      </c>
      <c r="E67" s="75">
        <v>164</v>
      </c>
      <c r="F67" s="75">
        <v>155</v>
      </c>
      <c r="G67" s="75">
        <v>213</v>
      </c>
      <c r="H67" s="75">
        <v>209</v>
      </c>
      <c r="I67" s="75">
        <v>177</v>
      </c>
      <c r="J67" s="75">
        <v>269</v>
      </c>
      <c r="K67" s="75"/>
      <c r="L67" s="75">
        <f t="shared" si="6"/>
        <v>1187</v>
      </c>
      <c r="M67" s="76">
        <f t="shared" si="0"/>
        <v>197.83333333333334</v>
      </c>
      <c r="O67" s="85"/>
    </row>
    <row r="68" spans="1:25" ht="12.75">
      <c r="A68" s="20" t="s">
        <v>107</v>
      </c>
      <c r="B68" s="73">
        <v>39781</v>
      </c>
      <c r="C68" s="18">
        <v>5</v>
      </c>
      <c r="D68" s="74" t="s">
        <v>71</v>
      </c>
      <c r="E68" s="14">
        <v>141</v>
      </c>
      <c r="F68" s="14">
        <v>140</v>
      </c>
      <c r="G68" s="14">
        <v>170</v>
      </c>
      <c r="H68" s="14">
        <v>170</v>
      </c>
      <c r="I68" s="14">
        <v>153</v>
      </c>
      <c r="J68" s="14">
        <v>123</v>
      </c>
      <c r="K68" s="14"/>
      <c r="L68" s="75">
        <f t="shared" si="6"/>
        <v>897</v>
      </c>
      <c r="M68" s="76">
        <f t="shared" si="0"/>
        <v>149.5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2.75">
      <c r="A69" s="20" t="s">
        <v>108</v>
      </c>
      <c r="B69" s="73">
        <v>39781</v>
      </c>
      <c r="C69" s="18">
        <v>8</v>
      </c>
      <c r="D69" s="74" t="s">
        <v>20</v>
      </c>
      <c r="E69" s="14">
        <v>157</v>
      </c>
      <c r="F69" s="14">
        <v>188</v>
      </c>
      <c r="G69" s="14">
        <v>198</v>
      </c>
      <c r="H69" s="14">
        <v>186</v>
      </c>
      <c r="I69" s="14">
        <v>225</v>
      </c>
      <c r="J69" s="14">
        <v>152</v>
      </c>
      <c r="K69" s="14"/>
      <c r="L69" s="75">
        <f t="shared" si="6"/>
        <v>1106</v>
      </c>
      <c r="M69" s="76">
        <f t="shared" si="0"/>
        <v>184.33333333333334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2.75">
      <c r="A70" s="20" t="s">
        <v>110</v>
      </c>
      <c r="B70" s="73">
        <v>39782</v>
      </c>
      <c r="C70" s="18">
        <v>6</v>
      </c>
      <c r="D70" s="74" t="s">
        <v>71</v>
      </c>
      <c r="E70" s="14">
        <v>117</v>
      </c>
      <c r="F70" s="14">
        <v>167</v>
      </c>
      <c r="G70" s="14">
        <v>220</v>
      </c>
      <c r="H70" s="14">
        <v>167</v>
      </c>
      <c r="I70" s="14">
        <v>193</v>
      </c>
      <c r="J70" s="14">
        <v>154</v>
      </c>
      <c r="K70" s="14"/>
      <c r="L70" s="75">
        <f>SUM(E70:J70)</f>
        <v>1018</v>
      </c>
      <c r="M70" s="76">
        <f t="shared" si="0"/>
        <v>169.66666666666666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2.75">
      <c r="A71" s="20" t="s">
        <v>111</v>
      </c>
      <c r="B71" s="73">
        <v>39782</v>
      </c>
      <c r="C71" s="18">
        <v>9</v>
      </c>
      <c r="D71" s="74" t="s">
        <v>20</v>
      </c>
      <c r="E71" s="14">
        <v>172</v>
      </c>
      <c r="F71" s="14">
        <v>187</v>
      </c>
      <c r="G71" s="14">
        <v>145</v>
      </c>
      <c r="H71" s="14">
        <v>191</v>
      </c>
      <c r="I71" s="14">
        <v>190</v>
      </c>
      <c r="J71" s="14">
        <v>237</v>
      </c>
      <c r="K71" s="14"/>
      <c r="L71" s="75">
        <f>SUM(E71:J71)</f>
        <v>1122</v>
      </c>
      <c r="M71" s="76">
        <f t="shared" si="0"/>
        <v>187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2.75">
      <c r="A72" s="20" t="s">
        <v>112</v>
      </c>
      <c r="B72" s="73">
        <v>39782</v>
      </c>
      <c r="C72" s="18">
        <v>6</v>
      </c>
      <c r="D72" s="74" t="s">
        <v>8</v>
      </c>
      <c r="E72" s="14">
        <v>215</v>
      </c>
      <c r="F72" s="14">
        <v>213</v>
      </c>
      <c r="G72" s="14">
        <v>181</v>
      </c>
      <c r="H72" s="14">
        <v>208</v>
      </c>
      <c r="I72" s="14">
        <v>164</v>
      </c>
      <c r="J72" s="14">
        <v>181</v>
      </c>
      <c r="K72" s="14"/>
      <c r="L72" s="75">
        <f>SUM(E72:J72)</f>
        <v>1162</v>
      </c>
      <c r="M72" s="76">
        <f t="shared" si="0"/>
        <v>193.66666666666666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2.75">
      <c r="A73" s="20" t="s">
        <v>113</v>
      </c>
      <c r="B73" s="73">
        <v>39782</v>
      </c>
      <c r="C73" s="18">
        <v>5</v>
      </c>
      <c r="D73" s="74" t="s">
        <v>9</v>
      </c>
      <c r="E73" s="14">
        <v>186</v>
      </c>
      <c r="F73" s="14">
        <v>173</v>
      </c>
      <c r="G73" s="14">
        <v>215</v>
      </c>
      <c r="H73" s="14">
        <v>173</v>
      </c>
      <c r="I73" s="14">
        <v>200</v>
      </c>
      <c r="J73" s="14">
        <v>147</v>
      </c>
      <c r="K73" s="14"/>
      <c r="L73" s="75">
        <f>SUM(E73:J73)</f>
        <v>1094</v>
      </c>
      <c r="M73" s="76">
        <f t="shared" si="0"/>
        <v>182.33333333333334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2.75">
      <c r="A74" s="25"/>
      <c r="B74" s="37"/>
      <c r="C74" s="38"/>
      <c r="D74" s="23"/>
      <c r="E74" s="22"/>
      <c r="F74" s="22"/>
      <c r="G74" s="22"/>
      <c r="H74" s="22"/>
      <c r="I74" s="22"/>
      <c r="J74" s="22"/>
      <c r="K74" s="22"/>
      <c r="L74" s="68"/>
      <c r="M74" s="39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2.75">
      <c r="A75" s="25"/>
      <c r="B75" s="37"/>
      <c r="C75" s="38"/>
      <c r="D75" s="23"/>
      <c r="E75" s="22"/>
      <c r="F75" s="22"/>
      <c r="G75" s="22"/>
      <c r="H75" s="22"/>
      <c r="I75" s="22"/>
      <c r="J75" s="22"/>
      <c r="K75" s="22"/>
      <c r="L75" s="69"/>
      <c r="M75" s="39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2.75">
      <c r="A76" s="25"/>
      <c r="B76" s="37"/>
      <c r="C76" s="38"/>
      <c r="D76" s="23"/>
      <c r="E76" s="22"/>
      <c r="F76" s="22"/>
      <c r="G76" s="22"/>
      <c r="H76" s="22"/>
      <c r="I76" s="22"/>
      <c r="J76" s="22"/>
      <c r="K76" s="22"/>
      <c r="L76" s="4"/>
      <c r="M76" s="4"/>
      <c r="N76" s="4"/>
      <c r="O76" s="4"/>
      <c r="P76" s="4"/>
      <c r="Q76" s="4"/>
      <c r="R76" s="4"/>
      <c r="S76" s="4"/>
      <c r="T76" s="4"/>
      <c r="V76" s="4"/>
      <c r="W76" s="4"/>
      <c r="X76" s="4"/>
      <c r="Y76" s="4"/>
    </row>
    <row r="77" spans="1:25" ht="15.75">
      <c r="A77" s="25"/>
      <c r="B77" s="32"/>
      <c r="C77" s="2" t="s">
        <v>23</v>
      </c>
      <c r="D77" s="4"/>
      <c r="E77" s="1"/>
      <c r="F77" s="4"/>
      <c r="G77" s="4" t="s">
        <v>134</v>
      </c>
      <c r="H77" s="33"/>
      <c r="I77" s="4"/>
      <c r="J77" s="22"/>
      <c r="K77" s="22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2.75">
      <c r="A78" s="25"/>
      <c r="B78" s="32"/>
      <c r="C78" s="1"/>
      <c r="D78" s="8"/>
      <c r="E78" s="1"/>
      <c r="F78" s="4"/>
      <c r="G78" s="4"/>
      <c r="H78" s="1"/>
      <c r="I78" s="4"/>
      <c r="J78" s="22"/>
      <c r="K78" s="22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2.75">
      <c r="A79" s="25"/>
      <c r="B79" s="32"/>
      <c r="C79" s="1"/>
      <c r="D79" s="8" t="s">
        <v>0</v>
      </c>
      <c r="E79" s="1"/>
      <c r="F79" s="4"/>
      <c r="G79" s="4"/>
      <c r="H79" s="1"/>
      <c r="I79" s="4"/>
      <c r="J79" s="22"/>
      <c r="K79" s="22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2.75">
      <c r="A80" s="25"/>
      <c r="B80" s="32"/>
      <c r="C80" s="70" t="s">
        <v>3</v>
      </c>
      <c r="D80" s="71" t="s">
        <v>4</v>
      </c>
      <c r="E80" s="70" t="s">
        <v>6</v>
      </c>
      <c r="F80" s="161" t="s">
        <v>7</v>
      </c>
      <c r="G80" s="162"/>
      <c r="H80" s="72" t="s">
        <v>25</v>
      </c>
      <c r="I80" s="1"/>
      <c r="J80" s="22"/>
      <c r="K80" s="22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2.75">
      <c r="A81" s="25"/>
      <c r="B81" s="32"/>
      <c r="C81" s="14">
        <v>1</v>
      </c>
      <c r="D81" s="54" t="s">
        <v>8</v>
      </c>
      <c r="E81" s="42">
        <v>1268</v>
      </c>
      <c r="F81" s="81">
        <f aca="true" t="shared" si="7" ref="F81:F94">E81/6</f>
        <v>211.33333333333334</v>
      </c>
      <c r="G81" s="49"/>
      <c r="H81" s="18">
        <v>20</v>
      </c>
      <c r="I81" s="1"/>
      <c r="J81" s="22"/>
      <c r="K81" s="22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2.75">
      <c r="A82" s="25"/>
      <c r="B82" s="32"/>
      <c r="C82" s="14">
        <f aca="true" t="shared" si="8" ref="C82:C92">C81+1</f>
        <v>2</v>
      </c>
      <c r="D82" s="54" t="s">
        <v>19</v>
      </c>
      <c r="E82" s="42">
        <v>1254</v>
      </c>
      <c r="F82" s="58">
        <f t="shared" si="7"/>
        <v>209</v>
      </c>
      <c r="G82" s="49"/>
      <c r="H82" s="18">
        <v>17</v>
      </c>
      <c r="I82" s="1"/>
      <c r="J82" s="22"/>
      <c r="K82" s="22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2.75">
      <c r="A83" s="25"/>
      <c r="B83" s="32"/>
      <c r="C83" s="14">
        <f t="shared" si="8"/>
        <v>3</v>
      </c>
      <c r="D83" s="54" t="s">
        <v>74</v>
      </c>
      <c r="E83" s="42">
        <v>1223</v>
      </c>
      <c r="F83" s="58">
        <f t="shared" si="7"/>
        <v>203.83333333333334</v>
      </c>
      <c r="G83" s="49"/>
      <c r="H83" s="18">
        <v>15</v>
      </c>
      <c r="I83" s="1"/>
      <c r="J83" s="22"/>
      <c r="K83" s="22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2.75">
      <c r="A84" s="25"/>
      <c r="B84" s="32"/>
      <c r="C84" s="14">
        <f t="shared" si="8"/>
        <v>4</v>
      </c>
      <c r="D84" s="54" t="s">
        <v>21</v>
      </c>
      <c r="E84" s="42">
        <v>1194</v>
      </c>
      <c r="F84" s="58">
        <f t="shared" si="7"/>
        <v>199</v>
      </c>
      <c r="G84" s="49"/>
      <c r="H84" s="18">
        <v>13</v>
      </c>
      <c r="I84" s="1"/>
      <c r="J84" s="22"/>
      <c r="K84" s="22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2.75">
      <c r="A85" s="25"/>
      <c r="B85" s="32"/>
      <c r="C85" s="14">
        <f t="shared" si="8"/>
        <v>5</v>
      </c>
      <c r="D85" s="54" t="s">
        <v>20</v>
      </c>
      <c r="E85" s="42">
        <v>1187</v>
      </c>
      <c r="F85" s="58">
        <f t="shared" si="7"/>
        <v>197.83333333333334</v>
      </c>
      <c r="G85" s="49"/>
      <c r="H85" s="18">
        <v>12</v>
      </c>
      <c r="I85" s="1"/>
      <c r="J85" s="22"/>
      <c r="K85" s="22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2.75">
      <c r="A86" s="25"/>
      <c r="B86" s="32"/>
      <c r="C86" s="14">
        <f t="shared" si="8"/>
        <v>6</v>
      </c>
      <c r="D86" s="54" t="s">
        <v>73</v>
      </c>
      <c r="E86" s="42">
        <v>1146</v>
      </c>
      <c r="F86" s="58">
        <f t="shared" si="7"/>
        <v>191</v>
      </c>
      <c r="G86" s="49"/>
      <c r="H86" s="18">
        <v>11</v>
      </c>
      <c r="I86" s="1"/>
      <c r="J86" s="22"/>
      <c r="K86" s="22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>
      <c r="A87" s="25"/>
      <c r="B87" s="32"/>
      <c r="C87" s="40">
        <f t="shared" si="8"/>
        <v>7</v>
      </c>
      <c r="D87" s="54" t="s">
        <v>16</v>
      </c>
      <c r="E87" s="42">
        <v>1141</v>
      </c>
      <c r="F87" s="58">
        <f t="shared" si="7"/>
        <v>190.16666666666666</v>
      </c>
      <c r="G87" s="49"/>
      <c r="H87" s="18">
        <v>10</v>
      </c>
      <c r="I87" s="1"/>
      <c r="J87" s="22"/>
      <c r="K87" s="22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>
      <c r="A88" s="25"/>
      <c r="B88" s="32"/>
      <c r="C88" s="14">
        <f t="shared" si="8"/>
        <v>8</v>
      </c>
      <c r="D88" s="54" t="s">
        <v>9</v>
      </c>
      <c r="E88" s="42">
        <v>1097</v>
      </c>
      <c r="F88" s="58">
        <f t="shared" si="7"/>
        <v>182.83333333333334</v>
      </c>
      <c r="G88" s="49"/>
      <c r="H88" s="18">
        <v>9</v>
      </c>
      <c r="I88" s="1"/>
      <c r="J88" s="22"/>
      <c r="K88" s="22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>
      <c r="A89" s="25"/>
      <c r="B89" s="32"/>
      <c r="C89" s="17">
        <f t="shared" si="8"/>
        <v>9</v>
      </c>
      <c r="D89" s="46" t="s">
        <v>32</v>
      </c>
      <c r="E89" s="42">
        <v>1084</v>
      </c>
      <c r="F89" s="81">
        <f t="shared" si="7"/>
        <v>180.66666666666666</v>
      </c>
      <c r="G89" s="49"/>
      <c r="H89" s="18">
        <v>8</v>
      </c>
      <c r="I89" s="1"/>
      <c r="J89" s="22"/>
      <c r="K89" s="22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>
      <c r="A90" s="25"/>
      <c r="B90" s="32"/>
      <c r="C90" s="14">
        <f t="shared" si="8"/>
        <v>10</v>
      </c>
      <c r="D90" s="54" t="s">
        <v>29</v>
      </c>
      <c r="E90" s="42">
        <v>1042</v>
      </c>
      <c r="F90" s="58">
        <f t="shared" si="7"/>
        <v>173.66666666666666</v>
      </c>
      <c r="G90" s="49"/>
      <c r="H90" s="18">
        <v>7</v>
      </c>
      <c r="I90" s="1"/>
      <c r="J90" s="22"/>
      <c r="K90" s="22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>
      <c r="A91" s="25"/>
      <c r="B91" s="32"/>
      <c r="C91" s="14">
        <f t="shared" si="8"/>
        <v>11</v>
      </c>
      <c r="D91" s="54" t="s">
        <v>133</v>
      </c>
      <c r="E91" s="42">
        <v>1029</v>
      </c>
      <c r="F91" s="58">
        <f t="shared" si="7"/>
        <v>171.5</v>
      </c>
      <c r="G91" s="49"/>
      <c r="H91" s="18">
        <v>6</v>
      </c>
      <c r="I91" s="1"/>
      <c r="J91" s="22"/>
      <c r="K91" s="22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>
      <c r="A92" s="25"/>
      <c r="B92" s="32"/>
      <c r="C92" s="14">
        <f t="shared" si="8"/>
        <v>12</v>
      </c>
      <c r="D92" s="54" t="s">
        <v>117</v>
      </c>
      <c r="E92" s="42">
        <v>942</v>
      </c>
      <c r="F92" s="84">
        <f t="shared" si="7"/>
        <v>157</v>
      </c>
      <c r="G92" s="48"/>
      <c r="H92" s="18">
        <v>5</v>
      </c>
      <c r="I92" s="1"/>
      <c r="J92" s="22"/>
      <c r="K92" s="22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>
      <c r="A93" s="25"/>
      <c r="B93" s="32"/>
      <c r="C93" s="14">
        <f>C92+1</f>
        <v>13</v>
      </c>
      <c r="D93" s="54" t="s">
        <v>131</v>
      </c>
      <c r="E93" s="42">
        <v>912</v>
      </c>
      <c r="F93" s="56">
        <f t="shared" si="7"/>
        <v>152</v>
      </c>
      <c r="G93" s="48"/>
      <c r="H93" s="18">
        <v>4</v>
      </c>
      <c r="I93" s="1"/>
      <c r="J93" s="22"/>
      <c r="K93" s="22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>
      <c r="A94" s="25"/>
      <c r="B94" s="32"/>
      <c r="C94" s="14">
        <f>C93+1</f>
        <v>14</v>
      </c>
      <c r="D94" s="54" t="s">
        <v>26</v>
      </c>
      <c r="E94" s="42">
        <v>852</v>
      </c>
      <c r="F94" s="56">
        <f t="shared" si="7"/>
        <v>142</v>
      </c>
      <c r="G94" s="48"/>
      <c r="H94" s="18">
        <v>3</v>
      </c>
      <c r="I94" s="1"/>
      <c r="J94" s="22"/>
      <c r="K94" s="22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>
      <c r="A95" s="25"/>
      <c r="B95" s="32"/>
      <c r="C95" s="22"/>
      <c r="D95" s="82"/>
      <c r="E95" s="69"/>
      <c r="F95" s="62"/>
      <c r="G95" s="62"/>
      <c r="H95" s="38"/>
      <c r="I95" s="1"/>
      <c r="J95" s="22"/>
      <c r="K95" s="22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>
      <c r="A96" s="25"/>
      <c r="B96" s="32"/>
      <c r="C96" s="22"/>
      <c r="D96" s="82"/>
      <c r="E96" s="69"/>
      <c r="F96" s="62"/>
      <c r="G96" s="62"/>
      <c r="H96" s="38"/>
      <c r="I96" s="1"/>
      <c r="J96" s="22"/>
      <c r="K96" s="22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>
      <c r="A97" s="25"/>
      <c r="B97" s="32"/>
      <c r="C97" s="1"/>
      <c r="D97" s="8" t="s">
        <v>10</v>
      </c>
      <c r="E97" s="1"/>
      <c r="F97" s="4"/>
      <c r="G97" s="4"/>
      <c r="H97" s="4"/>
      <c r="I97" s="4"/>
      <c r="J97" s="22"/>
      <c r="K97" s="22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>
      <c r="A98" s="25"/>
      <c r="B98" s="32"/>
      <c r="C98" s="70" t="s">
        <v>3</v>
      </c>
      <c r="D98" s="71" t="s">
        <v>4</v>
      </c>
      <c r="E98" s="70" t="s">
        <v>6</v>
      </c>
      <c r="F98" s="163" t="s">
        <v>7</v>
      </c>
      <c r="G98" s="164"/>
      <c r="H98" s="72" t="s">
        <v>25</v>
      </c>
      <c r="I98" s="1"/>
      <c r="J98" s="22"/>
      <c r="K98" s="22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>
      <c r="A99" s="25"/>
      <c r="B99" s="32"/>
      <c r="C99" s="14">
        <v>1</v>
      </c>
      <c r="D99" s="54" t="s">
        <v>75</v>
      </c>
      <c r="E99" s="42">
        <v>1220</v>
      </c>
      <c r="F99" s="50">
        <f aca="true" t="shared" si="9" ref="F99:F107">E99/6</f>
        <v>203.33333333333334</v>
      </c>
      <c r="G99" s="49"/>
      <c r="H99" s="18">
        <v>20</v>
      </c>
      <c r="I99" s="1"/>
      <c r="J99" s="22"/>
      <c r="K99" s="22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>
      <c r="A100" s="25"/>
      <c r="B100" s="32"/>
      <c r="C100" s="14">
        <v>2</v>
      </c>
      <c r="D100" s="46" t="s">
        <v>17</v>
      </c>
      <c r="E100" s="42">
        <v>1105</v>
      </c>
      <c r="F100" s="50">
        <f t="shared" si="9"/>
        <v>184.16666666666666</v>
      </c>
      <c r="G100" s="49"/>
      <c r="H100" s="18">
        <v>17</v>
      </c>
      <c r="I100" s="1"/>
      <c r="J100" s="22"/>
      <c r="K100" s="22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>
      <c r="A101" s="25"/>
      <c r="B101" s="32"/>
      <c r="C101" s="14">
        <v>3</v>
      </c>
      <c r="D101" s="54" t="s">
        <v>100</v>
      </c>
      <c r="E101" s="42">
        <v>1099</v>
      </c>
      <c r="F101" s="50">
        <f t="shared" si="9"/>
        <v>183.16666666666666</v>
      </c>
      <c r="G101" s="49"/>
      <c r="H101" s="18">
        <v>15</v>
      </c>
      <c r="I101" s="1"/>
      <c r="J101" s="22"/>
      <c r="K101" s="22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>
      <c r="A102" s="25"/>
      <c r="B102" s="32"/>
      <c r="C102" s="14">
        <v>4</v>
      </c>
      <c r="D102" s="54" t="s">
        <v>71</v>
      </c>
      <c r="E102" s="42">
        <v>1018</v>
      </c>
      <c r="F102" s="77">
        <f t="shared" si="9"/>
        <v>169.66666666666666</v>
      </c>
      <c r="G102" s="49"/>
      <c r="H102" s="18">
        <v>13</v>
      </c>
      <c r="I102" s="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2:25" ht="12.75">
      <c r="B103" s="32"/>
      <c r="C103" s="17">
        <f>C102+1</f>
        <v>5</v>
      </c>
      <c r="D103" s="46" t="s">
        <v>18</v>
      </c>
      <c r="E103" s="42">
        <v>1015</v>
      </c>
      <c r="F103" s="50">
        <f t="shared" si="9"/>
        <v>169.16666666666666</v>
      </c>
      <c r="G103" s="49"/>
      <c r="H103" s="18">
        <v>12</v>
      </c>
      <c r="I103" s="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>
      <c r="A104" s="23"/>
      <c r="B104" s="32"/>
      <c r="C104" s="17">
        <f>C103+1</f>
        <v>6</v>
      </c>
      <c r="D104" s="78" t="s">
        <v>72</v>
      </c>
      <c r="E104" s="79">
        <v>1004</v>
      </c>
      <c r="F104" s="77">
        <f t="shared" si="9"/>
        <v>167.33333333333334</v>
      </c>
      <c r="G104" s="49"/>
      <c r="H104" s="18">
        <v>11</v>
      </c>
      <c r="I104" s="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>
      <c r="A105" s="23"/>
      <c r="B105" s="32"/>
      <c r="C105" s="17">
        <f>C104+1</f>
        <v>7</v>
      </c>
      <c r="D105" s="78" t="s">
        <v>22</v>
      </c>
      <c r="E105" s="79">
        <v>991</v>
      </c>
      <c r="F105" s="77">
        <f t="shared" si="9"/>
        <v>165.16666666666666</v>
      </c>
      <c r="G105" s="49"/>
      <c r="H105" s="18">
        <v>10</v>
      </c>
      <c r="I105" s="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>
      <c r="A106" s="23"/>
      <c r="B106" s="32"/>
      <c r="C106" s="17">
        <f>C105+1</f>
        <v>8</v>
      </c>
      <c r="D106" s="54" t="s">
        <v>30</v>
      </c>
      <c r="E106" s="80">
        <v>987</v>
      </c>
      <c r="F106" s="77">
        <f t="shared" si="9"/>
        <v>164.5</v>
      </c>
      <c r="G106" s="49"/>
      <c r="H106" s="18">
        <v>9</v>
      </c>
      <c r="I106" s="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>
      <c r="A107" s="23"/>
      <c r="B107" s="32"/>
      <c r="C107" s="17">
        <f>C106+1</f>
        <v>9</v>
      </c>
      <c r="D107" s="78" t="s">
        <v>101</v>
      </c>
      <c r="E107" s="80">
        <v>966</v>
      </c>
      <c r="F107" s="83">
        <f t="shared" si="9"/>
        <v>161</v>
      </c>
      <c r="G107" s="48"/>
      <c r="H107" s="18">
        <v>8</v>
      </c>
      <c r="I107" s="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>
      <c r="A108" s="23"/>
      <c r="B108" s="32"/>
      <c r="C108" s="5"/>
      <c r="D108" s="4"/>
      <c r="E108" s="1"/>
      <c r="F108" s="1"/>
      <c r="G108" s="1"/>
      <c r="H108" s="1"/>
      <c r="I108" s="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>
      <c r="A109" s="2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</sheetData>
  <mergeCells count="2">
    <mergeCell ref="F80:G80"/>
    <mergeCell ref="F98:G98"/>
  </mergeCells>
  <conditionalFormatting sqref="F98 H98:H107 H89:H96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70"/>
  <sheetViews>
    <sheetView workbookViewId="0" topLeftCell="A1">
      <selection activeCell="E9" sqref="E9:E10"/>
    </sheetView>
  </sheetViews>
  <sheetFormatPr defaultColWidth="9.140625" defaultRowHeight="12.75"/>
  <cols>
    <col min="1" max="1" width="7.8515625" style="0" customWidth="1"/>
    <col min="2" max="2" width="13.421875" style="0" customWidth="1"/>
    <col min="3" max="3" width="7.140625" style="0" customWidth="1"/>
    <col min="4" max="4" width="16.421875" style="0" customWidth="1"/>
  </cols>
  <sheetData>
    <row r="1" spans="1:24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/>
      <c r="R1" s="4"/>
      <c r="S1" s="4"/>
      <c r="T1" s="4"/>
      <c r="U1" s="4"/>
      <c r="V1" s="4"/>
      <c r="W1" s="4"/>
      <c r="X1" s="4"/>
    </row>
    <row r="2" spans="1:3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12.75">
      <c r="A4" s="4"/>
      <c r="B4" s="37"/>
      <c r="C4" s="38"/>
      <c r="D4" s="23"/>
      <c r="E4" s="22"/>
      <c r="F4" s="22"/>
      <c r="G4" s="22"/>
      <c r="H4" s="22"/>
      <c r="I4" s="22"/>
      <c r="J4" s="2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15.75">
      <c r="A5" s="4"/>
      <c r="B5" s="32"/>
      <c r="C5" s="2" t="s">
        <v>23</v>
      </c>
      <c r="D5" s="4"/>
      <c r="E5" s="1"/>
      <c r="F5" s="4"/>
      <c r="G5" s="4" t="s">
        <v>135</v>
      </c>
      <c r="H5" s="33"/>
      <c r="I5" s="4"/>
      <c r="J5" s="2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2.75">
      <c r="A6" s="4"/>
      <c r="B6" s="32"/>
      <c r="C6" s="1"/>
      <c r="D6" s="8"/>
      <c r="E6" s="1"/>
      <c r="F6" s="4"/>
      <c r="G6" s="4"/>
      <c r="H6" s="1"/>
      <c r="I6" s="4"/>
      <c r="J6" s="2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4"/>
      <c r="B7" s="32"/>
      <c r="C7" s="1"/>
      <c r="D7" s="8" t="s">
        <v>0</v>
      </c>
      <c r="E7" s="1"/>
      <c r="F7" s="4"/>
      <c r="G7" s="4"/>
      <c r="H7" s="1"/>
      <c r="I7" s="4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2.75">
      <c r="A8" s="4"/>
      <c r="B8" s="32"/>
      <c r="C8" s="70" t="s">
        <v>3</v>
      </c>
      <c r="D8" s="71" t="s">
        <v>4</v>
      </c>
      <c r="E8" s="70" t="s">
        <v>6</v>
      </c>
      <c r="F8" s="161" t="s">
        <v>7</v>
      </c>
      <c r="G8" s="162"/>
      <c r="H8" s="72" t="s">
        <v>25</v>
      </c>
      <c r="I8" s="1"/>
      <c r="J8" s="2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2.75">
      <c r="A9" s="4"/>
      <c r="B9" s="32"/>
      <c r="C9" s="14">
        <v>1</v>
      </c>
      <c r="D9" s="74" t="s">
        <v>20</v>
      </c>
      <c r="E9" s="79">
        <v>1282</v>
      </c>
      <c r="F9" s="58">
        <f aca="true" t="shared" si="0" ref="F9:F20">E9/6</f>
        <v>213.66666666666666</v>
      </c>
      <c r="G9" s="49"/>
      <c r="H9" s="16">
        <v>20</v>
      </c>
      <c r="I9" s="1"/>
      <c r="J9" s="2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2.75">
      <c r="A10" s="4"/>
      <c r="B10" s="32"/>
      <c r="C10" s="14">
        <f aca="true" t="shared" si="1" ref="C10:C20">C9+1</f>
        <v>2</v>
      </c>
      <c r="D10" s="74" t="s">
        <v>8</v>
      </c>
      <c r="E10" s="79">
        <v>1273</v>
      </c>
      <c r="F10" s="58">
        <f t="shared" si="0"/>
        <v>212.16666666666666</v>
      </c>
      <c r="G10" s="49"/>
      <c r="H10" s="16">
        <v>17</v>
      </c>
      <c r="I10" s="1"/>
      <c r="J10" s="2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2.75">
      <c r="A11" s="4"/>
      <c r="B11" s="32"/>
      <c r="C11" s="14">
        <f t="shared" si="1"/>
        <v>3</v>
      </c>
      <c r="D11" s="78" t="s">
        <v>73</v>
      </c>
      <c r="E11" s="79">
        <v>1260</v>
      </c>
      <c r="F11" s="58">
        <f t="shared" si="0"/>
        <v>210</v>
      </c>
      <c r="G11" s="49"/>
      <c r="H11" s="16">
        <v>15</v>
      </c>
      <c r="I11" s="1"/>
      <c r="J11" s="2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2.75">
      <c r="A12" s="4"/>
      <c r="B12" s="32"/>
      <c r="C12" s="14">
        <f t="shared" si="1"/>
        <v>4</v>
      </c>
      <c r="D12" s="74" t="s">
        <v>140</v>
      </c>
      <c r="E12" s="79">
        <v>1233</v>
      </c>
      <c r="F12" s="58">
        <f t="shared" si="0"/>
        <v>205.5</v>
      </c>
      <c r="G12" s="49"/>
      <c r="H12" s="16">
        <v>13</v>
      </c>
      <c r="I12" s="1"/>
      <c r="J12" s="2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2.75">
      <c r="A13" s="4"/>
      <c r="B13" s="32"/>
      <c r="C13" s="14">
        <f t="shared" si="1"/>
        <v>5</v>
      </c>
      <c r="D13" s="74" t="s">
        <v>74</v>
      </c>
      <c r="E13" s="79">
        <v>1207</v>
      </c>
      <c r="F13" s="58">
        <f t="shared" si="0"/>
        <v>201.16666666666666</v>
      </c>
      <c r="G13" s="49"/>
      <c r="H13" s="16">
        <v>12</v>
      </c>
      <c r="I13" s="1"/>
      <c r="J13" s="2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2.75">
      <c r="A14" s="4"/>
      <c r="B14" s="32"/>
      <c r="C14" s="14">
        <f t="shared" si="1"/>
        <v>6</v>
      </c>
      <c r="D14" s="74" t="s">
        <v>21</v>
      </c>
      <c r="E14" s="79">
        <v>1196</v>
      </c>
      <c r="F14" s="58">
        <f t="shared" si="0"/>
        <v>199.33333333333334</v>
      </c>
      <c r="G14" s="49"/>
      <c r="H14" s="16">
        <v>11</v>
      </c>
      <c r="I14" s="1"/>
      <c r="J14" s="2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2.75">
      <c r="A15" s="4"/>
      <c r="B15" s="32"/>
      <c r="C15" s="40">
        <f t="shared" si="1"/>
        <v>7</v>
      </c>
      <c r="D15" s="78" t="s">
        <v>29</v>
      </c>
      <c r="E15" s="79">
        <v>1086</v>
      </c>
      <c r="F15" s="58">
        <f t="shared" si="0"/>
        <v>181</v>
      </c>
      <c r="G15" s="49"/>
      <c r="H15" s="16">
        <v>10</v>
      </c>
      <c r="I15" s="1"/>
      <c r="J15" s="2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2.75">
      <c r="A16" s="4"/>
      <c r="B16" s="32"/>
      <c r="C16" s="14">
        <f t="shared" si="1"/>
        <v>8</v>
      </c>
      <c r="D16" s="78" t="s">
        <v>9</v>
      </c>
      <c r="E16" s="79">
        <v>1085</v>
      </c>
      <c r="F16" s="58">
        <f t="shared" si="0"/>
        <v>180.83333333333334</v>
      </c>
      <c r="G16" s="49"/>
      <c r="H16" s="16">
        <v>9</v>
      </c>
      <c r="I16" s="1"/>
      <c r="J16" s="2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2.75">
      <c r="A17" s="4"/>
      <c r="B17" s="32"/>
      <c r="C17" s="17">
        <f t="shared" si="1"/>
        <v>9</v>
      </c>
      <c r="D17" s="78" t="s">
        <v>32</v>
      </c>
      <c r="E17" s="79">
        <v>996</v>
      </c>
      <c r="F17" s="58">
        <f t="shared" si="0"/>
        <v>166</v>
      </c>
      <c r="G17" s="49"/>
      <c r="H17" s="16">
        <v>8</v>
      </c>
      <c r="I17" s="1"/>
      <c r="J17" s="2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2.75">
      <c r="A18" s="4"/>
      <c r="B18" s="32"/>
      <c r="C18" s="14">
        <f t="shared" si="1"/>
        <v>10</v>
      </c>
      <c r="D18" s="78" t="s">
        <v>16</v>
      </c>
      <c r="E18" s="79">
        <v>978</v>
      </c>
      <c r="F18" s="58">
        <f t="shared" si="0"/>
        <v>163</v>
      </c>
      <c r="G18" s="49"/>
      <c r="H18" s="16">
        <v>7</v>
      </c>
      <c r="I18" s="1"/>
      <c r="J18" s="2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2.75">
      <c r="A19" s="4"/>
      <c r="B19" s="32"/>
      <c r="C19" s="14">
        <f t="shared" si="1"/>
        <v>11</v>
      </c>
      <c r="D19" s="78" t="s">
        <v>131</v>
      </c>
      <c r="E19" s="103">
        <v>895</v>
      </c>
      <c r="F19" s="58">
        <f t="shared" si="0"/>
        <v>149.16666666666666</v>
      </c>
      <c r="G19" s="49"/>
      <c r="H19" s="16">
        <v>6</v>
      </c>
      <c r="I19" s="1"/>
      <c r="J19" s="2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2.75">
      <c r="A20" s="4"/>
      <c r="B20" s="32"/>
      <c r="C20" s="14">
        <f t="shared" si="1"/>
        <v>12</v>
      </c>
      <c r="D20" s="74" t="s">
        <v>26</v>
      </c>
      <c r="E20" s="79">
        <v>771</v>
      </c>
      <c r="F20" s="115">
        <f t="shared" si="0"/>
        <v>128.5</v>
      </c>
      <c r="G20" s="48"/>
      <c r="H20" s="106">
        <v>5</v>
      </c>
      <c r="I20" s="1"/>
      <c r="J20" s="2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2.75">
      <c r="A21" s="4"/>
      <c r="B21" s="32"/>
      <c r="C21" s="69"/>
      <c r="D21" s="82"/>
      <c r="E21" s="69"/>
      <c r="F21" s="62"/>
      <c r="G21" s="62"/>
      <c r="H21" s="24"/>
      <c r="I21" s="1"/>
      <c r="J21" s="2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2.75">
      <c r="A22" s="4"/>
      <c r="B22" s="32"/>
      <c r="C22" s="104"/>
      <c r="D22" s="105"/>
      <c r="E22" s="104"/>
      <c r="F22" s="62"/>
      <c r="G22" s="62"/>
      <c r="H22" s="24"/>
      <c r="I22" s="1"/>
      <c r="J22" s="2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.75">
      <c r="A23" s="4"/>
      <c r="B23" s="32"/>
      <c r="C23" s="22"/>
      <c r="D23" s="82"/>
      <c r="E23" s="69"/>
      <c r="F23" s="62"/>
      <c r="G23" s="62"/>
      <c r="H23" s="38"/>
      <c r="I23" s="1"/>
      <c r="J23" s="2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2.75">
      <c r="A24" s="4"/>
      <c r="B24" s="32"/>
      <c r="C24" s="22"/>
      <c r="D24" s="82"/>
      <c r="E24" s="69"/>
      <c r="F24" s="62"/>
      <c r="G24" s="62"/>
      <c r="H24" s="38"/>
      <c r="I24" s="1"/>
      <c r="J24" s="2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2.75">
      <c r="A25" s="4"/>
      <c r="B25" s="32"/>
      <c r="C25" s="1"/>
      <c r="D25" s="8" t="s">
        <v>10</v>
      </c>
      <c r="E25" s="1"/>
      <c r="F25" s="4"/>
      <c r="G25" s="4"/>
      <c r="H25" s="4"/>
      <c r="I25" s="4"/>
      <c r="J25" s="2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2.75">
      <c r="A26" s="4"/>
      <c r="B26" s="32"/>
      <c r="C26" s="70" t="s">
        <v>3</v>
      </c>
      <c r="D26" s="101" t="s">
        <v>4</v>
      </c>
      <c r="E26" s="102" t="s">
        <v>6</v>
      </c>
      <c r="F26" s="165" t="s">
        <v>7</v>
      </c>
      <c r="G26" s="166"/>
      <c r="H26" s="72" t="s">
        <v>25</v>
      </c>
      <c r="I26" s="1"/>
      <c r="J26" s="2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2.75">
      <c r="A27" s="4"/>
      <c r="B27" s="32"/>
      <c r="C27" s="14">
        <v>1</v>
      </c>
      <c r="D27" s="54" t="s">
        <v>17</v>
      </c>
      <c r="E27" s="42">
        <v>1145</v>
      </c>
      <c r="F27" s="50">
        <f aca="true" t="shared" si="2" ref="F27:F32">E27/6</f>
        <v>190.83333333333334</v>
      </c>
      <c r="G27" s="49"/>
      <c r="H27" s="16">
        <v>20</v>
      </c>
      <c r="I27" s="1"/>
      <c r="J27" s="2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2.75">
      <c r="A28" s="4"/>
      <c r="B28" s="32"/>
      <c r="C28" s="14">
        <v>2</v>
      </c>
      <c r="D28" s="74" t="s">
        <v>75</v>
      </c>
      <c r="E28" s="79">
        <v>1126</v>
      </c>
      <c r="F28" s="50">
        <f t="shared" si="2"/>
        <v>187.66666666666666</v>
      </c>
      <c r="G28" s="49"/>
      <c r="H28" s="16">
        <v>17</v>
      </c>
      <c r="I28" s="1"/>
      <c r="J28" s="2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2.75">
      <c r="A29" s="4"/>
      <c r="B29" s="32"/>
      <c r="C29" s="14">
        <v>3</v>
      </c>
      <c r="D29" s="74" t="s">
        <v>18</v>
      </c>
      <c r="E29" s="79">
        <v>1114</v>
      </c>
      <c r="F29" s="50">
        <f t="shared" si="2"/>
        <v>185.66666666666666</v>
      </c>
      <c r="G29" s="49"/>
      <c r="H29" s="16">
        <v>15</v>
      </c>
      <c r="I29" s="1"/>
      <c r="J29" s="22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2.75">
      <c r="A30" s="4"/>
      <c r="B30" s="32"/>
      <c r="C30" s="14">
        <v>4</v>
      </c>
      <c r="D30" s="74" t="s">
        <v>71</v>
      </c>
      <c r="E30" s="79">
        <v>1020</v>
      </c>
      <c r="F30" s="50">
        <f t="shared" si="2"/>
        <v>170</v>
      </c>
      <c r="G30" s="49"/>
      <c r="H30" s="16">
        <v>13</v>
      </c>
      <c r="I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2.75">
      <c r="A31" s="4"/>
      <c r="B31" s="32"/>
      <c r="C31" s="17">
        <f>C30+1</f>
        <v>5</v>
      </c>
      <c r="D31" s="78" t="s">
        <v>72</v>
      </c>
      <c r="E31" s="79">
        <v>1003</v>
      </c>
      <c r="F31" s="50">
        <f t="shared" si="2"/>
        <v>167.16666666666666</v>
      </c>
      <c r="G31" s="49"/>
      <c r="H31" s="16">
        <v>12</v>
      </c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2.75">
      <c r="A32" s="4"/>
      <c r="B32" s="32"/>
      <c r="C32" s="14">
        <f>C31+1</f>
        <v>6</v>
      </c>
      <c r="D32" s="78" t="s">
        <v>30</v>
      </c>
      <c r="E32" s="79">
        <v>979</v>
      </c>
      <c r="F32" s="51">
        <f t="shared" si="2"/>
        <v>163.16666666666666</v>
      </c>
      <c r="G32" s="48"/>
      <c r="H32" s="16">
        <v>11</v>
      </c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2.75">
      <c r="A33" s="4"/>
      <c r="B33" s="32"/>
      <c r="C33" s="22"/>
      <c r="D33" s="105"/>
      <c r="E33" s="104"/>
      <c r="F33" s="107"/>
      <c r="G33" s="62"/>
      <c r="H33" s="38"/>
      <c r="I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2.75">
      <c r="A34" s="4"/>
      <c r="B34" s="32"/>
      <c r="C34" s="22"/>
      <c r="D34" s="82"/>
      <c r="E34" s="104"/>
      <c r="F34" s="107"/>
      <c r="G34" s="62"/>
      <c r="H34" s="38"/>
      <c r="I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2.75">
      <c r="A35" s="4"/>
      <c r="B35" s="32"/>
      <c r="C35" s="22"/>
      <c r="D35" s="105"/>
      <c r="E35" s="104"/>
      <c r="F35" s="107"/>
      <c r="G35" s="62"/>
      <c r="H35" s="38"/>
      <c r="I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2.75">
      <c r="A39" s="16" t="s">
        <v>11</v>
      </c>
      <c r="B39" s="27" t="s">
        <v>12</v>
      </c>
      <c r="C39" s="16" t="s">
        <v>13</v>
      </c>
      <c r="D39" s="28" t="s">
        <v>4</v>
      </c>
      <c r="E39" s="29">
        <v>1</v>
      </c>
      <c r="F39" s="29">
        <v>2</v>
      </c>
      <c r="G39" s="29">
        <v>3</v>
      </c>
      <c r="H39" s="29">
        <v>4</v>
      </c>
      <c r="I39" s="29">
        <v>5</v>
      </c>
      <c r="J39" s="29">
        <v>6</v>
      </c>
      <c r="K39" s="29" t="s">
        <v>14</v>
      </c>
      <c r="L39" s="29" t="s">
        <v>15</v>
      </c>
      <c r="M39" s="30" t="s">
        <v>7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2.75">
      <c r="A40" s="20" t="s">
        <v>33</v>
      </c>
      <c r="B40" s="31">
        <v>39785</v>
      </c>
      <c r="C40" s="18">
        <v>1</v>
      </c>
      <c r="D40" s="46" t="s">
        <v>17</v>
      </c>
      <c r="E40" s="14">
        <v>181</v>
      </c>
      <c r="F40" s="14">
        <v>159</v>
      </c>
      <c r="G40" s="14">
        <v>200</v>
      </c>
      <c r="H40" s="14">
        <v>214</v>
      </c>
      <c r="I40" s="14">
        <v>170</v>
      </c>
      <c r="J40" s="14">
        <v>167</v>
      </c>
      <c r="K40" s="14"/>
      <c r="L40" s="42">
        <f>SUM(E40:J40)</f>
        <v>1091</v>
      </c>
      <c r="M40" s="34">
        <f>L40/6</f>
        <v>181.83333333333334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2.75">
      <c r="A41" s="20" t="s">
        <v>34</v>
      </c>
      <c r="B41" s="31">
        <v>39785</v>
      </c>
      <c r="C41" s="18">
        <v>1</v>
      </c>
      <c r="D41" s="46" t="s">
        <v>16</v>
      </c>
      <c r="E41" s="14">
        <v>167</v>
      </c>
      <c r="F41" s="14">
        <v>212</v>
      </c>
      <c r="G41" s="14">
        <v>159</v>
      </c>
      <c r="H41" s="14">
        <v>136</v>
      </c>
      <c r="I41" s="14">
        <v>136</v>
      </c>
      <c r="J41" s="14">
        <v>168</v>
      </c>
      <c r="K41" s="14"/>
      <c r="L41" s="42">
        <f>SUM(E41:J41)</f>
        <v>978</v>
      </c>
      <c r="M41" s="34">
        <f aca="true" t="shared" si="3" ref="M41:M85">L41/6</f>
        <v>163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2.75">
      <c r="A42" s="20" t="s">
        <v>35</v>
      </c>
      <c r="B42" s="31">
        <v>39786</v>
      </c>
      <c r="C42" s="18">
        <v>2</v>
      </c>
      <c r="D42" s="46" t="s">
        <v>17</v>
      </c>
      <c r="E42" s="14">
        <v>196</v>
      </c>
      <c r="F42" s="14">
        <v>238</v>
      </c>
      <c r="G42" s="14">
        <v>178</v>
      </c>
      <c r="H42" s="14">
        <v>171</v>
      </c>
      <c r="I42" s="14">
        <v>199</v>
      </c>
      <c r="J42" s="14">
        <v>163</v>
      </c>
      <c r="K42" s="14"/>
      <c r="L42" s="42">
        <f>SUM(E42:J42)</f>
        <v>1145</v>
      </c>
      <c r="M42" s="34">
        <f t="shared" si="3"/>
        <v>190.83333333333334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12.75">
      <c r="A43" s="20" t="s">
        <v>36</v>
      </c>
      <c r="B43" s="31">
        <v>39786</v>
      </c>
      <c r="C43" s="18">
        <v>1</v>
      </c>
      <c r="D43" s="54" t="s">
        <v>30</v>
      </c>
      <c r="E43" s="14">
        <v>182</v>
      </c>
      <c r="F43" s="14">
        <v>177</v>
      </c>
      <c r="G43" s="14">
        <v>139</v>
      </c>
      <c r="H43" s="14">
        <v>169</v>
      </c>
      <c r="I43" s="14">
        <v>167</v>
      </c>
      <c r="J43" s="14">
        <v>145</v>
      </c>
      <c r="K43" s="14"/>
      <c r="L43" s="42">
        <f>SUM(E43:K43)</f>
        <v>979</v>
      </c>
      <c r="M43" s="34">
        <f t="shared" si="3"/>
        <v>163.16666666666666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12.75">
      <c r="A44" s="20" t="s">
        <v>37</v>
      </c>
      <c r="B44" s="31">
        <v>39792</v>
      </c>
      <c r="C44" s="18">
        <v>1</v>
      </c>
      <c r="D44" s="74" t="s">
        <v>20</v>
      </c>
      <c r="E44" s="14">
        <v>245</v>
      </c>
      <c r="F44" s="14">
        <v>206</v>
      </c>
      <c r="G44" s="14">
        <v>200</v>
      </c>
      <c r="H44" s="14">
        <v>190</v>
      </c>
      <c r="I44" s="14">
        <v>239</v>
      </c>
      <c r="J44" s="14">
        <v>202</v>
      </c>
      <c r="K44" s="14"/>
      <c r="L44" s="42">
        <f aca="true" t="shared" si="4" ref="L44:L50">SUM(E44:J44)</f>
        <v>1282</v>
      </c>
      <c r="M44" s="34">
        <f t="shared" si="3"/>
        <v>213.66666666666666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2.75">
      <c r="A45" s="20" t="s">
        <v>38</v>
      </c>
      <c r="B45" s="31">
        <v>39792</v>
      </c>
      <c r="C45" s="18">
        <v>1</v>
      </c>
      <c r="D45" s="74" t="s">
        <v>8</v>
      </c>
      <c r="E45" s="14">
        <v>221</v>
      </c>
      <c r="F45" s="14">
        <v>223</v>
      </c>
      <c r="G45" s="14">
        <v>214</v>
      </c>
      <c r="H45" s="14">
        <v>253</v>
      </c>
      <c r="I45" s="14">
        <v>189</v>
      </c>
      <c r="J45" s="14">
        <v>173</v>
      </c>
      <c r="K45" s="14"/>
      <c r="L45" s="42">
        <f t="shared" si="4"/>
        <v>1273</v>
      </c>
      <c r="M45" s="34">
        <f t="shared" si="3"/>
        <v>212.16666666666666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12.75">
      <c r="A46" s="20" t="s">
        <v>39</v>
      </c>
      <c r="B46" s="44">
        <v>39792</v>
      </c>
      <c r="C46" s="45">
        <v>1</v>
      </c>
      <c r="D46" s="74" t="s">
        <v>19</v>
      </c>
      <c r="E46" s="43">
        <v>163</v>
      </c>
      <c r="F46" s="43">
        <v>191</v>
      </c>
      <c r="G46" s="43">
        <v>170</v>
      </c>
      <c r="H46" s="43">
        <v>230</v>
      </c>
      <c r="I46" s="43">
        <v>181</v>
      </c>
      <c r="J46" s="43">
        <v>167</v>
      </c>
      <c r="K46" s="43"/>
      <c r="L46" s="42">
        <f t="shared" si="4"/>
        <v>1102</v>
      </c>
      <c r="M46" s="47">
        <f t="shared" si="3"/>
        <v>183.66666666666666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2.75">
      <c r="A47" s="20" t="s">
        <v>40</v>
      </c>
      <c r="B47" s="44">
        <v>39792</v>
      </c>
      <c r="C47" s="45">
        <v>1</v>
      </c>
      <c r="D47" s="74" t="s">
        <v>18</v>
      </c>
      <c r="E47" s="43">
        <v>149</v>
      </c>
      <c r="F47" s="43">
        <v>162</v>
      </c>
      <c r="G47" s="43">
        <v>131</v>
      </c>
      <c r="H47" s="43">
        <v>157</v>
      </c>
      <c r="I47" s="43">
        <v>114</v>
      </c>
      <c r="J47" s="43">
        <v>124</v>
      </c>
      <c r="K47" s="43"/>
      <c r="L47" s="42">
        <f t="shared" si="4"/>
        <v>837</v>
      </c>
      <c r="M47" s="47">
        <f t="shared" si="3"/>
        <v>139.5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2.75">
      <c r="A48" s="20" t="s">
        <v>41</v>
      </c>
      <c r="B48" s="44">
        <v>39796</v>
      </c>
      <c r="C48" s="45">
        <v>2</v>
      </c>
      <c r="D48" s="74" t="s">
        <v>19</v>
      </c>
      <c r="E48" s="43">
        <v>207</v>
      </c>
      <c r="F48" s="43">
        <v>227</v>
      </c>
      <c r="G48" s="43">
        <v>204</v>
      </c>
      <c r="H48" s="43">
        <v>158</v>
      </c>
      <c r="I48" s="43">
        <v>156</v>
      </c>
      <c r="J48" s="43">
        <v>219</v>
      </c>
      <c r="K48" s="43"/>
      <c r="L48" s="42">
        <f t="shared" si="4"/>
        <v>1171</v>
      </c>
      <c r="M48" s="47">
        <f t="shared" si="3"/>
        <v>195.16666666666666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12.75">
      <c r="A49" s="20" t="s">
        <v>42</v>
      </c>
      <c r="B49" s="44">
        <v>39796</v>
      </c>
      <c r="C49" s="45">
        <v>2</v>
      </c>
      <c r="D49" s="74" t="s">
        <v>18</v>
      </c>
      <c r="E49" s="43">
        <v>179</v>
      </c>
      <c r="F49" s="43">
        <v>188</v>
      </c>
      <c r="G49" s="43">
        <v>120</v>
      </c>
      <c r="H49" s="43">
        <v>132</v>
      </c>
      <c r="I49" s="43">
        <v>166</v>
      </c>
      <c r="J49" s="43">
        <v>161</v>
      </c>
      <c r="K49" s="43"/>
      <c r="L49" s="42">
        <f t="shared" si="4"/>
        <v>946</v>
      </c>
      <c r="M49" s="47">
        <f t="shared" si="3"/>
        <v>157.66666666666666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12.75">
      <c r="A50" s="20" t="s">
        <v>43</v>
      </c>
      <c r="B50" s="44">
        <v>39796</v>
      </c>
      <c r="C50" s="45">
        <v>1</v>
      </c>
      <c r="D50" s="74" t="s">
        <v>21</v>
      </c>
      <c r="E50" s="43">
        <v>172</v>
      </c>
      <c r="F50" s="43">
        <v>173</v>
      </c>
      <c r="G50" s="43">
        <v>190</v>
      </c>
      <c r="H50" s="43">
        <v>229</v>
      </c>
      <c r="I50" s="43">
        <v>0</v>
      </c>
      <c r="J50" s="43">
        <v>0</v>
      </c>
      <c r="K50" s="43"/>
      <c r="L50" s="42">
        <f t="shared" si="4"/>
        <v>764</v>
      </c>
      <c r="M50" s="47">
        <f t="shared" si="3"/>
        <v>127.33333333333333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2.75">
      <c r="A51" s="20" t="s">
        <v>44</v>
      </c>
      <c r="B51" s="44">
        <v>39797</v>
      </c>
      <c r="C51" s="45">
        <v>1</v>
      </c>
      <c r="D51" s="46" t="s">
        <v>72</v>
      </c>
      <c r="E51" s="43">
        <v>181</v>
      </c>
      <c r="F51" s="43">
        <v>148</v>
      </c>
      <c r="G51" s="43">
        <v>130</v>
      </c>
      <c r="H51" s="43">
        <v>155</v>
      </c>
      <c r="I51" s="43">
        <v>193</v>
      </c>
      <c r="J51" s="43">
        <v>165</v>
      </c>
      <c r="K51" s="43"/>
      <c r="L51" s="42">
        <f>SUM(E51:K51)</f>
        <v>972</v>
      </c>
      <c r="M51" s="47">
        <f t="shared" si="3"/>
        <v>162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2.75">
      <c r="A52" s="20" t="s">
        <v>45</v>
      </c>
      <c r="B52" s="44">
        <v>39797</v>
      </c>
      <c r="C52" s="45">
        <v>1</v>
      </c>
      <c r="D52" s="46" t="s">
        <v>73</v>
      </c>
      <c r="E52" s="43">
        <v>175</v>
      </c>
      <c r="F52" s="43">
        <v>190</v>
      </c>
      <c r="G52" s="43">
        <v>179</v>
      </c>
      <c r="H52" s="43">
        <v>168</v>
      </c>
      <c r="I52" s="43">
        <v>181</v>
      </c>
      <c r="J52" s="43">
        <v>202</v>
      </c>
      <c r="K52" s="43"/>
      <c r="L52" s="42">
        <f aca="true" t="shared" si="5" ref="L52:L60">SUM(E52:J52)</f>
        <v>1095</v>
      </c>
      <c r="M52" s="47">
        <f t="shared" si="3"/>
        <v>182.5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2.75">
      <c r="A53" s="20" t="s">
        <v>46</v>
      </c>
      <c r="B53" s="44">
        <v>39798</v>
      </c>
      <c r="C53" s="45">
        <v>1</v>
      </c>
      <c r="D53" s="46" t="s">
        <v>29</v>
      </c>
      <c r="E53" s="43">
        <v>178</v>
      </c>
      <c r="F53" s="43">
        <v>189</v>
      </c>
      <c r="G53" s="43">
        <v>206</v>
      </c>
      <c r="H53" s="43">
        <v>192</v>
      </c>
      <c r="I53" s="43">
        <v>170</v>
      </c>
      <c r="J53" s="43">
        <v>151</v>
      </c>
      <c r="K53" s="43"/>
      <c r="L53" s="42">
        <f t="shared" si="5"/>
        <v>1086</v>
      </c>
      <c r="M53" s="47">
        <f t="shared" si="3"/>
        <v>181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2.75">
      <c r="A54" s="20" t="s">
        <v>47</v>
      </c>
      <c r="B54" s="44">
        <v>39798</v>
      </c>
      <c r="C54" s="45">
        <v>1</v>
      </c>
      <c r="D54" s="46" t="s">
        <v>131</v>
      </c>
      <c r="E54" s="43">
        <v>147</v>
      </c>
      <c r="F54" s="43">
        <v>155</v>
      </c>
      <c r="G54" s="43">
        <v>149</v>
      </c>
      <c r="H54" s="43">
        <v>137</v>
      </c>
      <c r="I54" s="43">
        <v>161</v>
      </c>
      <c r="J54" s="43">
        <v>146</v>
      </c>
      <c r="K54" s="43"/>
      <c r="L54" s="42">
        <f t="shared" si="5"/>
        <v>895</v>
      </c>
      <c r="M54" s="47">
        <f t="shared" si="3"/>
        <v>149.16666666666666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2.75">
      <c r="A55" s="20" t="s">
        <v>48</v>
      </c>
      <c r="B55" s="44">
        <v>39799</v>
      </c>
      <c r="C55" s="45">
        <v>3</v>
      </c>
      <c r="D55" s="46" t="s">
        <v>17</v>
      </c>
      <c r="E55" s="43">
        <v>229</v>
      </c>
      <c r="F55" s="43">
        <v>165</v>
      </c>
      <c r="G55" s="43">
        <v>184</v>
      </c>
      <c r="H55" s="43">
        <v>186</v>
      </c>
      <c r="I55" s="43">
        <v>166</v>
      </c>
      <c r="J55" s="43">
        <v>139</v>
      </c>
      <c r="K55" s="43"/>
      <c r="L55" s="42">
        <f t="shared" si="5"/>
        <v>1069</v>
      </c>
      <c r="M55" s="47">
        <f t="shared" si="3"/>
        <v>178.16666666666666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12.75">
      <c r="A56" s="20" t="s">
        <v>49</v>
      </c>
      <c r="B56" s="52">
        <v>39799</v>
      </c>
      <c r="C56" s="53">
        <v>2</v>
      </c>
      <c r="D56" s="54" t="s">
        <v>30</v>
      </c>
      <c r="E56" s="42">
        <v>136</v>
      </c>
      <c r="F56" s="42">
        <v>147</v>
      </c>
      <c r="G56" s="42">
        <v>102</v>
      </c>
      <c r="H56" s="42">
        <v>145</v>
      </c>
      <c r="I56" s="42">
        <v>157</v>
      </c>
      <c r="J56" s="42">
        <v>139</v>
      </c>
      <c r="K56" s="42"/>
      <c r="L56" s="42">
        <f t="shared" si="5"/>
        <v>826</v>
      </c>
      <c r="M56" s="47">
        <f t="shared" si="3"/>
        <v>137.66666666666666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12.75">
      <c r="A57" s="20" t="s">
        <v>50</v>
      </c>
      <c r="B57" s="52">
        <v>39800</v>
      </c>
      <c r="C57" s="53">
        <v>2</v>
      </c>
      <c r="D57" s="54" t="s">
        <v>8</v>
      </c>
      <c r="E57" s="42">
        <v>153</v>
      </c>
      <c r="F57" s="42">
        <v>211</v>
      </c>
      <c r="G57" s="42">
        <v>203</v>
      </c>
      <c r="H57" s="42">
        <v>196</v>
      </c>
      <c r="I57" s="42">
        <v>178</v>
      </c>
      <c r="J57" s="42">
        <v>191</v>
      </c>
      <c r="K57" s="42"/>
      <c r="L57" s="42">
        <f t="shared" si="5"/>
        <v>1132</v>
      </c>
      <c r="M57" s="47">
        <f t="shared" si="3"/>
        <v>188.66666666666666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12.75">
      <c r="A58" s="20" t="s">
        <v>51</v>
      </c>
      <c r="B58" s="52">
        <v>39800</v>
      </c>
      <c r="C58" s="53">
        <v>1</v>
      </c>
      <c r="D58" s="54" t="s">
        <v>32</v>
      </c>
      <c r="E58" s="42">
        <v>168</v>
      </c>
      <c r="F58" s="42">
        <v>165</v>
      </c>
      <c r="G58" s="42">
        <v>156</v>
      </c>
      <c r="H58" s="42">
        <v>164</v>
      </c>
      <c r="I58" s="42">
        <v>180</v>
      </c>
      <c r="J58" s="42">
        <v>163</v>
      </c>
      <c r="K58" s="42"/>
      <c r="L58" s="42">
        <f t="shared" si="5"/>
        <v>996</v>
      </c>
      <c r="M58" s="34">
        <f t="shared" si="3"/>
        <v>166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12.75">
      <c r="A59" s="20" t="s">
        <v>52</v>
      </c>
      <c r="B59" s="52">
        <v>39803</v>
      </c>
      <c r="C59" s="53">
        <v>3</v>
      </c>
      <c r="D59" s="54" t="s">
        <v>19</v>
      </c>
      <c r="E59" s="42">
        <v>153</v>
      </c>
      <c r="F59" s="42">
        <v>210</v>
      </c>
      <c r="G59" s="42">
        <v>177</v>
      </c>
      <c r="H59" s="42">
        <v>171</v>
      </c>
      <c r="I59" s="42">
        <v>185</v>
      </c>
      <c r="J59" s="42">
        <v>190</v>
      </c>
      <c r="K59" s="42"/>
      <c r="L59" s="42">
        <f t="shared" si="5"/>
        <v>1086</v>
      </c>
      <c r="M59" s="76">
        <f t="shared" si="3"/>
        <v>181</v>
      </c>
      <c r="N59" s="57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2.75">
      <c r="A60" s="20" t="s">
        <v>53</v>
      </c>
      <c r="B60" s="52">
        <v>39803</v>
      </c>
      <c r="C60" s="53">
        <v>3</v>
      </c>
      <c r="D60" s="54" t="s">
        <v>18</v>
      </c>
      <c r="E60" s="42">
        <v>158</v>
      </c>
      <c r="F60" s="42">
        <v>151</v>
      </c>
      <c r="G60" s="42">
        <v>133</v>
      </c>
      <c r="H60" s="42">
        <v>176</v>
      </c>
      <c r="I60" s="42">
        <v>167</v>
      </c>
      <c r="J60" s="42">
        <v>166</v>
      </c>
      <c r="K60" s="42"/>
      <c r="L60" s="42">
        <f t="shared" si="5"/>
        <v>951</v>
      </c>
      <c r="M60" s="76">
        <f t="shared" si="3"/>
        <v>158.5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12.75">
      <c r="A61" s="20" t="s">
        <v>54</v>
      </c>
      <c r="B61" s="52">
        <v>39803</v>
      </c>
      <c r="C61" s="53">
        <v>2</v>
      </c>
      <c r="D61" s="54" t="s">
        <v>72</v>
      </c>
      <c r="E61" s="42">
        <v>149</v>
      </c>
      <c r="F61" s="42">
        <v>159</v>
      </c>
      <c r="G61" s="42">
        <v>152</v>
      </c>
      <c r="H61" s="42">
        <v>177</v>
      </c>
      <c r="I61" s="42">
        <v>215</v>
      </c>
      <c r="J61" s="42">
        <v>151</v>
      </c>
      <c r="K61" s="42"/>
      <c r="L61" s="42">
        <f>SUM(E61:J61)</f>
        <v>1003</v>
      </c>
      <c r="M61" s="76">
        <f t="shared" si="3"/>
        <v>167.16666666666666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2" ht="12.75">
      <c r="A62" s="20" t="s">
        <v>55</v>
      </c>
      <c r="B62" s="52">
        <v>39803</v>
      </c>
      <c r="C62" s="53">
        <v>2</v>
      </c>
      <c r="D62" s="54" t="s">
        <v>73</v>
      </c>
      <c r="E62" s="42">
        <v>214</v>
      </c>
      <c r="F62" s="42">
        <v>257</v>
      </c>
      <c r="G62" s="42">
        <v>174</v>
      </c>
      <c r="H62" s="42">
        <v>200</v>
      </c>
      <c r="I62" s="42">
        <v>228</v>
      </c>
      <c r="J62" s="42">
        <v>187</v>
      </c>
      <c r="K62" s="42"/>
      <c r="L62" s="42">
        <f>SUM(E62:J62)</f>
        <v>1260</v>
      </c>
      <c r="M62" s="76">
        <f t="shared" si="3"/>
        <v>210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2.75">
      <c r="A63" s="20" t="s">
        <v>56</v>
      </c>
      <c r="B63" s="52">
        <v>39804</v>
      </c>
      <c r="C63" s="53">
        <v>1</v>
      </c>
      <c r="D63" s="54" t="s">
        <v>75</v>
      </c>
      <c r="E63" s="42">
        <v>184</v>
      </c>
      <c r="F63" s="42">
        <v>214</v>
      </c>
      <c r="G63" s="42">
        <v>190</v>
      </c>
      <c r="H63" s="42">
        <v>214</v>
      </c>
      <c r="I63" s="42">
        <v>176</v>
      </c>
      <c r="J63" s="42">
        <v>148</v>
      </c>
      <c r="K63" s="42"/>
      <c r="L63" s="42">
        <f>SUM(E63:J63)</f>
        <v>1126</v>
      </c>
      <c r="M63" s="76">
        <f t="shared" si="3"/>
        <v>187.66666666666666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>
      <c r="A64" s="20" t="s">
        <v>57</v>
      </c>
      <c r="B64" s="52">
        <v>39804</v>
      </c>
      <c r="C64" s="53">
        <v>1</v>
      </c>
      <c r="D64" s="54" t="s">
        <v>74</v>
      </c>
      <c r="E64" s="42">
        <v>211</v>
      </c>
      <c r="F64" s="42">
        <v>190</v>
      </c>
      <c r="G64" s="42">
        <v>214</v>
      </c>
      <c r="H64" s="42">
        <v>197</v>
      </c>
      <c r="I64" s="42">
        <v>228</v>
      </c>
      <c r="J64" s="42">
        <v>167</v>
      </c>
      <c r="K64" s="42"/>
      <c r="L64" s="42">
        <f aca="true" t="shared" si="6" ref="L64:L73">SUM(E64:J64)</f>
        <v>1207</v>
      </c>
      <c r="M64" s="76">
        <f t="shared" si="3"/>
        <v>201.16666666666666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2.75">
      <c r="A65" s="20" t="s">
        <v>58</v>
      </c>
      <c r="B65" s="52">
        <v>39804</v>
      </c>
      <c r="C65" s="53">
        <v>2</v>
      </c>
      <c r="D65" s="54" t="s">
        <v>20</v>
      </c>
      <c r="E65" s="42">
        <v>191</v>
      </c>
      <c r="F65" s="42">
        <v>211</v>
      </c>
      <c r="G65" s="42">
        <v>189</v>
      </c>
      <c r="H65" s="42">
        <v>212</v>
      </c>
      <c r="I65" s="42">
        <v>184</v>
      </c>
      <c r="J65" s="42">
        <v>173</v>
      </c>
      <c r="K65" s="42"/>
      <c r="L65" s="42">
        <f t="shared" si="6"/>
        <v>1160</v>
      </c>
      <c r="M65" s="55">
        <f t="shared" si="3"/>
        <v>193.33333333333334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.75">
      <c r="A66" s="20" t="s">
        <v>59</v>
      </c>
      <c r="B66" s="52">
        <v>39804</v>
      </c>
      <c r="C66" s="53">
        <v>1</v>
      </c>
      <c r="D66" s="54" t="s">
        <v>71</v>
      </c>
      <c r="E66" s="42">
        <v>226</v>
      </c>
      <c r="F66" s="42">
        <v>214</v>
      </c>
      <c r="G66" s="42">
        <v>136</v>
      </c>
      <c r="H66" s="42">
        <v>138</v>
      </c>
      <c r="I66" s="42">
        <v>157</v>
      </c>
      <c r="J66" s="42">
        <v>149</v>
      </c>
      <c r="K66" s="42"/>
      <c r="L66" s="42">
        <f t="shared" si="6"/>
        <v>1020</v>
      </c>
      <c r="M66" s="55">
        <f t="shared" si="3"/>
        <v>170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2.75">
      <c r="A67" s="20" t="s">
        <v>60</v>
      </c>
      <c r="B67" s="52">
        <v>39805</v>
      </c>
      <c r="C67" s="53">
        <v>4</v>
      </c>
      <c r="D67" s="54" t="s">
        <v>19</v>
      </c>
      <c r="E67" s="42">
        <v>175</v>
      </c>
      <c r="F67" s="42">
        <v>204</v>
      </c>
      <c r="G67" s="42">
        <v>215</v>
      </c>
      <c r="H67" s="42">
        <v>182</v>
      </c>
      <c r="I67" s="42">
        <v>227</v>
      </c>
      <c r="J67" s="42">
        <v>222</v>
      </c>
      <c r="K67" s="42"/>
      <c r="L67" s="42">
        <f t="shared" si="6"/>
        <v>1225</v>
      </c>
      <c r="M67" s="55">
        <f t="shared" si="3"/>
        <v>204.16666666666666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>
      <c r="A68" s="20" t="s">
        <v>61</v>
      </c>
      <c r="B68" s="52">
        <v>39805</v>
      </c>
      <c r="C68" s="53">
        <v>2</v>
      </c>
      <c r="D68" s="54" t="s">
        <v>21</v>
      </c>
      <c r="E68" s="42">
        <v>191</v>
      </c>
      <c r="F68" s="42">
        <v>235</v>
      </c>
      <c r="G68" s="42">
        <v>181</v>
      </c>
      <c r="H68" s="42">
        <v>207</v>
      </c>
      <c r="I68" s="42">
        <v>183</v>
      </c>
      <c r="J68" s="42">
        <v>199</v>
      </c>
      <c r="K68" s="42"/>
      <c r="L68" s="42">
        <f t="shared" si="6"/>
        <v>1196</v>
      </c>
      <c r="M68" s="55">
        <f t="shared" si="3"/>
        <v>199.33333333333334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>
      <c r="A69" s="20" t="s">
        <v>62</v>
      </c>
      <c r="B69" s="52">
        <v>39809</v>
      </c>
      <c r="C69" s="53">
        <v>3</v>
      </c>
      <c r="D69" s="54" t="s">
        <v>8</v>
      </c>
      <c r="E69" s="42">
        <v>188</v>
      </c>
      <c r="F69" s="42">
        <v>210</v>
      </c>
      <c r="G69" s="42">
        <v>251</v>
      </c>
      <c r="H69" s="42">
        <v>176</v>
      </c>
      <c r="I69" s="42">
        <v>190</v>
      </c>
      <c r="J69" s="42">
        <v>204</v>
      </c>
      <c r="K69" s="42"/>
      <c r="L69" s="42">
        <f t="shared" si="6"/>
        <v>1219</v>
      </c>
      <c r="M69" s="55">
        <f t="shared" si="3"/>
        <v>203.16666666666666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>
      <c r="A70" s="20" t="s">
        <v>63</v>
      </c>
      <c r="B70" s="52">
        <v>39809</v>
      </c>
      <c r="C70" s="53">
        <v>5</v>
      </c>
      <c r="D70" s="54" t="s">
        <v>19</v>
      </c>
      <c r="E70" s="42">
        <v>167</v>
      </c>
      <c r="F70" s="42">
        <v>223</v>
      </c>
      <c r="G70" s="42">
        <v>174</v>
      </c>
      <c r="H70" s="42">
        <v>171</v>
      </c>
      <c r="I70" s="42">
        <v>168</v>
      </c>
      <c r="J70" s="42">
        <v>149</v>
      </c>
      <c r="K70" s="42"/>
      <c r="L70" s="42">
        <f t="shared" si="6"/>
        <v>1052</v>
      </c>
      <c r="M70" s="55">
        <f t="shared" si="3"/>
        <v>175.33333333333334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>
      <c r="A71" s="20" t="s">
        <v>64</v>
      </c>
      <c r="B71" s="52">
        <v>39809</v>
      </c>
      <c r="C71" s="53">
        <v>2</v>
      </c>
      <c r="D71" s="54" t="s">
        <v>71</v>
      </c>
      <c r="E71" s="42">
        <v>192</v>
      </c>
      <c r="F71" s="42">
        <v>172</v>
      </c>
      <c r="G71" s="42">
        <v>165</v>
      </c>
      <c r="H71" s="42">
        <v>151</v>
      </c>
      <c r="I71" s="42">
        <v>182</v>
      </c>
      <c r="J71" s="42">
        <v>146</v>
      </c>
      <c r="K71" s="42"/>
      <c r="L71" s="42">
        <f>SUM(E71:K71)</f>
        <v>1008</v>
      </c>
      <c r="M71" s="55">
        <f t="shared" si="3"/>
        <v>168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>
      <c r="A72" s="20" t="s">
        <v>65</v>
      </c>
      <c r="B72" s="52">
        <v>39809</v>
      </c>
      <c r="C72" s="53">
        <v>4</v>
      </c>
      <c r="D72" s="54" t="s">
        <v>18</v>
      </c>
      <c r="E72" s="42">
        <v>187</v>
      </c>
      <c r="F72" s="42">
        <v>205</v>
      </c>
      <c r="G72" s="42">
        <v>169</v>
      </c>
      <c r="H72" s="42">
        <v>166</v>
      </c>
      <c r="I72" s="42">
        <v>165</v>
      </c>
      <c r="J72" s="42">
        <v>222</v>
      </c>
      <c r="K72" s="42"/>
      <c r="L72" s="42">
        <f t="shared" si="6"/>
        <v>1114</v>
      </c>
      <c r="M72" s="55">
        <f t="shared" si="3"/>
        <v>185.66666666666666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>
      <c r="A73" s="20" t="s">
        <v>66</v>
      </c>
      <c r="B73" s="52">
        <v>39809</v>
      </c>
      <c r="C73" s="53">
        <v>3</v>
      </c>
      <c r="D73" s="54" t="s">
        <v>21</v>
      </c>
      <c r="E73" s="42">
        <v>196</v>
      </c>
      <c r="F73" s="42">
        <v>203</v>
      </c>
      <c r="G73" s="42">
        <v>234</v>
      </c>
      <c r="H73" s="42">
        <v>187</v>
      </c>
      <c r="I73" s="42">
        <v>138</v>
      </c>
      <c r="J73" s="42">
        <v>147</v>
      </c>
      <c r="K73" s="42"/>
      <c r="L73" s="42">
        <f t="shared" si="6"/>
        <v>1105</v>
      </c>
      <c r="M73" s="55">
        <f t="shared" si="3"/>
        <v>184.16666666666666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>
      <c r="A74" s="20" t="s">
        <v>67</v>
      </c>
      <c r="B74" s="52">
        <v>39809</v>
      </c>
      <c r="C74" s="53">
        <v>1</v>
      </c>
      <c r="D74" s="54" t="s">
        <v>26</v>
      </c>
      <c r="E74" s="42">
        <v>137</v>
      </c>
      <c r="F74" s="42">
        <v>128</v>
      </c>
      <c r="G74" s="42">
        <v>122</v>
      </c>
      <c r="H74" s="42">
        <v>118</v>
      </c>
      <c r="I74" s="42">
        <v>94</v>
      </c>
      <c r="J74" s="42">
        <v>112</v>
      </c>
      <c r="K74" s="42">
        <v>60</v>
      </c>
      <c r="L74" s="42">
        <f>SUM(E74:K74)</f>
        <v>771</v>
      </c>
      <c r="M74" s="55">
        <f t="shared" si="3"/>
        <v>128.5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2.75">
      <c r="A75" s="20" t="s">
        <v>68</v>
      </c>
      <c r="B75" s="52">
        <v>39810</v>
      </c>
      <c r="C75" s="53">
        <v>4</v>
      </c>
      <c r="D75" s="54" t="s">
        <v>21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/>
      <c r="L75" s="42">
        <f>SUM(E75:K75)</f>
        <v>0</v>
      </c>
      <c r="M75" s="55">
        <f t="shared" si="3"/>
        <v>0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2.75">
      <c r="A76" s="20" t="s">
        <v>69</v>
      </c>
      <c r="B76" s="52">
        <v>39810</v>
      </c>
      <c r="C76" s="53">
        <v>6</v>
      </c>
      <c r="D76" s="54" t="s">
        <v>19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/>
      <c r="L76" s="42">
        <f aca="true" t="shared" si="7" ref="L76:L85">SUM(E76:J76)</f>
        <v>0</v>
      </c>
      <c r="M76" s="55">
        <f t="shared" si="3"/>
        <v>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2.75">
      <c r="A77" s="20" t="s">
        <v>70</v>
      </c>
      <c r="B77" s="52">
        <v>39810</v>
      </c>
      <c r="C77" s="53">
        <v>5</v>
      </c>
      <c r="D77" s="54" t="s">
        <v>21</v>
      </c>
      <c r="E77" s="42">
        <v>157</v>
      </c>
      <c r="F77" s="42">
        <v>158</v>
      </c>
      <c r="G77" s="42">
        <v>196</v>
      </c>
      <c r="H77" s="42">
        <v>198</v>
      </c>
      <c r="I77" s="42">
        <v>183</v>
      </c>
      <c r="J77" s="42">
        <v>214</v>
      </c>
      <c r="K77" s="42"/>
      <c r="L77" s="42">
        <f t="shared" si="7"/>
        <v>1106</v>
      </c>
      <c r="M77" s="55">
        <f t="shared" si="3"/>
        <v>184.33333333333334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2.75">
      <c r="A78" s="20" t="s">
        <v>77</v>
      </c>
      <c r="B78" s="52">
        <v>39810</v>
      </c>
      <c r="C78" s="53">
        <v>7</v>
      </c>
      <c r="D78" s="54" t="s">
        <v>19</v>
      </c>
      <c r="E78" s="42">
        <v>154</v>
      </c>
      <c r="F78" s="42">
        <v>166</v>
      </c>
      <c r="G78" s="42">
        <v>171</v>
      </c>
      <c r="H78" s="42">
        <v>162</v>
      </c>
      <c r="I78" s="42">
        <v>184</v>
      </c>
      <c r="J78" s="42">
        <v>191</v>
      </c>
      <c r="K78" s="42"/>
      <c r="L78" s="42">
        <f t="shared" si="7"/>
        <v>1028</v>
      </c>
      <c r="M78" s="55">
        <f t="shared" si="3"/>
        <v>171.33333333333334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2.75">
      <c r="A79" s="20" t="s">
        <v>78</v>
      </c>
      <c r="B79" s="52">
        <v>39812</v>
      </c>
      <c r="C79" s="53">
        <v>4</v>
      </c>
      <c r="D79" s="54" t="s">
        <v>8</v>
      </c>
      <c r="E79" s="42">
        <v>136</v>
      </c>
      <c r="F79" s="42">
        <v>222</v>
      </c>
      <c r="G79" s="42">
        <v>197</v>
      </c>
      <c r="H79" s="42">
        <v>176</v>
      </c>
      <c r="I79" s="42">
        <v>171</v>
      </c>
      <c r="J79" s="42">
        <v>208</v>
      </c>
      <c r="K79" s="42"/>
      <c r="L79" s="42">
        <f t="shared" si="7"/>
        <v>1110</v>
      </c>
      <c r="M79" s="55">
        <f t="shared" si="3"/>
        <v>185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>
      <c r="A80" s="20" t="s">
        <v>79</v>
      </c>
      <c r="B80" s="52">
        <v>39812</v>
      </c>
      <c r="C80" s="53">
        <v>1</v>
      </c>
      <c r="D80" s="54" t="s">
        <v>9</v>
      </c>
      <c r="E80" s="42">
        <v>150</v>
      </c>
      <c r="F80" s="42">
        <v>198</v>
      </c>
      <c r="G80" s="42">
        <v>200</v>
      </c>
      <c r="H80" s="42">
        <v>223</v>
      </c>
      <c r="I80" s="42">
        <v>166</v>
      </c>
      <c r="J80" s="42">
        <v>148</v>
      </c>
      <c r="K80" s="42"/>
      <c r="L80" s="42">
        <f t="shared" si="7"/>
        <v>1085</v>
      </c>
      <c r="M80" s="55">
        <f t="shared" si="3"/>
        <v>180.83333333333334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>
      <c r="A81" s="20" t="s">
        <v>80</v>
      </c>
      <c r="B81" s="52">
        <v>39812</v>
      </c>
      <c r="C81" s="53">
        <v>6</v>
      </c>
      <c r="D81" s="54" t="s">
        <v>21</v>
      </c>
      <c r="E81" s="42">
        <v>177</v>
      </c>
      <c r="F81" s="42">
        <v>168</v>
      </c>
      <c r="G81" s="42">
        <v>215</v>
      </c>
      <c r="H81" s="42">
        <v>201</v>
      </c>
      <c r="I81" s="42">
        <v>182</v>
      </c>
      <c r="J81" s="42">
        <v>153</v>
      </c>
      <c r="K81" s="42"/>
      <c r="L81" s="42">
        <f t="shared" si="7"/>
        <v>1096</v>
      </c>
      <c r="M81" s="55">
        <f t="shared" si="3"/>
        <v>182.66666666666666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>
      <c r="A82" s="20" t="s">
        <v>81</v>
      </c>
      <c r="B82" s="52">
        <v>39812</v>
      </c>
      <c r="C82" s="53">
        <v>3</v>
      </c>
      <c r="D82" s="54" t="s">
        <v>71</v>
      </c>
      <c r="E82" s="42">
        <v>155</v>
      </c>
      <c r="F82" s="42">
        <v>145</v>
      </c>
      <c r="G82" s="42">
        <v>109</v>
      </c>
      <c r="H82" s="42">
        <v>126</v>
      </c>
      <c r="I82" s="42">
        <v>158</v>
      </c>
      <c r="J82" s="42">
        <v>131</v>
      </c>
      <c r="K82" s="42"/>
      <c r="L82" s="42">
        <f t="shared" si="7"/>
        <v>824</v>
      </c>
      <c r="M82" s="55">
        <f t="shared" si="3"/>
        <v>137.33333333333334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2.75">
      <c r="A83" s="20" t="s">
        <v>82</v>
      </c>
      <c r="B83" s="52">
        <v>39812</v>
      </c>
      <c r="C83" s="53">
        <v>5</v>
      </c>
      <c r="D83" s="54" t="s">
        <v>18</v>
      </c>
      <c r="E83" s="42">
        <v>167</v>
      </c>
      <c r="F83" s="42">
        <v>178</v>
      </c>
      <c r="G83" s="42">
        <v>135</v>
      </c>
      <c r="H83" s="42">
        <v>152</v>
      </c>
      <c r="I83" s="42">
        <v>191</v>
      </c>
      <c r="J83" s="42">
        <v>182</v>
      </c>
      <c r="K83" s="42"/>
      <c r="L83" s="42">
        <f t="shared" si="7"/>
        <v>1005</v>
      </c>
      <c r="M83" s="55">
        <f t="shared" si="3"/>
        <v>167.5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2.75">
      <c r="A84" s="87" t="s">
        <v>83</v>
      </c>
      <c r="B84" s="93">
        <v>39812</v>
      </c>
      <c r="C84" s="112">
        <v>8</v>
      </c>
      <c r="D84" s="94" t="s">
        <v>19</v>
      </c>
      <c r="E84" s="113">
        <v>190</v>
      </c>
      <c r="F84" s="113">
        <v>233</v>
      </c>
      <c r="G84" s="113">
        <v>190</v>
      </c>
      <c r="H84" s="113">
        <v>223</v>
      </c>
      <c r="I84" s="113">
        <v>194</v>
      </c>
      <c r="J84" s="113">
        <v>203</v>
      </c>
      <c r="K84" s="113"/>
      <c r="L84" s="113">
        <f t="shared" si="7"/>
        <v>1233</v>
      </c>
      <c r="M84" s="114">
        <f t="shared" si="3"/>
        <v>205.5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s="99" customFormat="1" ht="12.75">
      <c r="A85" s="20"/>
      <c r="B85" s="95"/>
      <c r="C85" s="20"/>
      <c r="D85" s="96"/>
      <c r="E85" s="97"/>
      <c r="F85" s="97"/>
      <c r="G85" s="97"/>
      <c r="H85" s="97"/>
      <c r="I85" s="97"/>
      <c r="J85" s="97"/>
      <c r="K85" s="97"/>
      <c r="L85" s="97">
        <f t="shared" si="7"/>
        <v>0</v>
      </c>
      <c r="M85" s="98">
        <f t="shared" si="3"/>
        <v>0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100"/>
    </row>
    <row r="86" spans="1:32" ht="12.75">
      <c r="A86" s="25"/>
      <c r="B86" s="89"/>
      <c r="C86" s="25"/>
      <c r="D86" s="23"/>
      <c r="E86" s="90"/>
      <c r="F86" s="90"/>
      <c r="G86" s="90"/>
      <c r="H86" s="90"/>
      <c r="I86" s="90"/>
      <c r="J86" s="90"/>
      <c r="K86" s="90"/>
      <c r="L86" s="90"/>
      <c r="M86" s="91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75">
      <c r="A87" s="88"/>
      <c r="B87" s="89"/>
      <c r="C87" s="25"/>
      <c r="D87" s="23"/>
      <c r="E87" s="90"/>
      <c r="F87" s="90"/>
      <c r="G87" s="90"/>
      <c r="H87" s="90"/>
      <c r="I87" s="90"/>
      <c r="J87" s="90"/>
      <c r="K87" s="90"/>
      <c r="L87" s="90"/>
      <c r="M87" s="91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2.75">
      <c r="A88" s="25"/>
      <c r="B88" s="89"/>
      <c r="C88" s="25"/>
      <c r="D88" s="23"/>
      <c r="E88" s="90"/>
      <c r="F88" s="90"/>
      <c r="G88" s="90"/>
      <c r="H88" s="90"/>
      <c r="I88" s="90"/>
      <c r="J88" s="90"/>
      <c r="K88" s="90"/>
      <c r="L88" s="90"/>
      <c r="M88" s="91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2.75">
      <c r="A89" s="25"/>
      <c r="B89" s="89"/>
      <c r="C89" s="25"/>
      <c r="D89" s="23"/>
      <c r="E89" s="90"/>
      <c r="F89" s="90"/>
      <c r="G89" s="90"/>
      <c r="H89" s="90"/>
      <c r="I89" s="90"/>
      <c r="J89" s="90"/>
      <c r="K89" s="90"/>
      <c r="L89" s="90"/>
      <c r="M89" s="91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2.75">
      <c r="A90" s="25"/>
      <c r="B90" s="89"/>
      <c r="C90" s="25"/>
      <c r="D90" s="92"/>
      <c r="E90" s="90"/>
      <c r="F90" s="90"/>
      <c r="G90" s="90"/>
      <c r="H90" s="90"/>
      <c r="I90" s="90"/>
      <c r="J90" s="90"/>
      <c r="K90" s="90"/>
      <c r="L90" s="90"/>
      <c r="M90" s="91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2.75">
      <c r="A91" s="25"/>
      <c r="B91" s="89"/>
      <c r="C91" s="25"/>
      <c r="D91" s="92"/>
      <c r="E91" s="90"/>
      <c r="F91" s="90"/>
      <c r="G91" s="90"/>
      <c r="H91" s="90"/>
      <c r="I91" s="90"/>
      <c r="J91" s="90"/>
      <c r="K91" s="90"/>
      <c r="L91" s="90"/>
      <c r="M91" s="91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>
      <c r="A92" s="25"/>
      <c r="B92" s="89"/>
      <c r="C92" s="25"/>
      <c r="D92" s="23"/>
      <c r="E92" s="90"/>
      <c r="F92" s="90"/>
      <c r="G92" s="90"/>
      <c r="H92" s="90"/>
      <c r="I92" s="90"/>
      <c r="J92" s="90"/>
      <c r="K92" s="90"/>
      <c r="L92" s="90"/>
      <c r="M92" s="91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2.75">
      <c r="A93" s="25"/>
      <c r="B93" s="89"/>
      <c r="C93" s="25"/>
      <c r="D93" s="23"/>
      <c r="E93" s="90"/>
      <c r="F93" s="90"/>
      <c r="G93" s="90"/>
      <c r="H93" s="90"/>
      <c r="I93" s="90"/>
      <c r="J93" s="90"/>
      <c r="K93" s="90"/>
      <c r="L93" s="90"/>
      <c r="M93" s="91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2.75">
      <c r="A94" s="25"/>
      <c r="B94" s="89"/>
      <c r="C94" s="25"/>
      <c r="D94" s="92"/>
      <c r="E94" s="90"/>
      <c r="F94" s="90"/>
      <c r="G94" s="90"/>
      <c r="H94" s="90"/>
      <c r="I94" s="90"/>
      <c r="J94" s="90"/>
      <c r="K94" s="90"/>
      <c r="L94" s="90"/>
      <c r="M94" s="91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2.75">
      <c r="A95" s="25"/>
      <c r="B95" s="89"/>
      <c r="C95" s="38"/>
      <c r="D95" s="92"/>
      <c r="E95" s="22"/>
      <c r="F95" s="22"/>
      <c r="G95" s="22"/>
      <c r="H95" s="22"/>
      <c r="I95" s="22"/>
      <c r="J95" s="22"/>
      <c r="K95" s="22"/>
      <c r="L95" s="90"/>
      <c r="M95" s="91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.75">
      <c r="A96" s="25"/>
      <c r="B96" s="89"/>
      <c r="C96" s="38"/>
      <c r="D96" s="92"/>
      <c r="E96" s="22"/>
      <c r="F96" s="22"/>
      <c r="G96" s="22"/>
      <c r="H96" s="22"/>
      <c r="I96" s="22"/>
      <c r="J96" s="22"/>
      <c r="K96" s="22"/>
      <c r="L96" s="90"/>
      <c r="M96" s="91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>
      <c r="A97" s="25"/>
      <c r="B97" s="89"/>
      <c r="C97" s="25"/>
      <c r="D97" s="92"/>
      <c r="E97" s="90"/>
      <c r="F97" s="90"/>
      <c r="G97" s="90"/>
      <c r="H97" s="90"/>
      <c r="I97" s="90"/>
      <c r="J97" s="90"/>
      <c r="K97" s="90"/>
      <c r="L97" s="90"/>
      <c r="M97" s="91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2.75">
      <c r="A98" s="25"/>
      <c r="B98" s="89"/>
      <c r="C98" s="25"/>
      <c r="D98" s="92"/>
      <c r="E98" s="90"/>
      <c r="F98" s="90"/>
      <c r="G98" s="90"/>
      <c r="H98" s="90"/>
      <c r="I98" s="90"/>
      <c r="J98" s="90"/>
      <c r="K98" s="90"/>
      <c r="L98" s="90"/>
      <c r="M98" s="91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>
      <c r="A99" s="25"/>
      <c r="B99" s="89"/>
      <c r="C99" s="25"/>
      <c r="D99" s="92"/>
      <c r="E99" s="90"/>
      <c r="F99" s="90"/>
      <c r="G99" s="90"/>
      <c r="H99" s="90"/>
      <c r="I99" s="90"/>
      <c r="J99" s="90"/>
      <c r="K99" s="90"/>
      <c r="L99" s="90"/>
      <c r="M99" s="91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>
      <c r="A100" s="25"/>
      <c r="B100" s="89"/>
      <c r="C100" s="25"/>
      <c r="D100" s="92"/>
      <c r="E100" s="90"/>
      <c r="F100" s="90"/>
      <c r="G100" s="90"/>
      <c r="H100" s="90"/>
      <c r="I100" s="90"/>
      <c r="J100" s="90"/>
      <c r="K100" s="90"/>
      <c r="L100" s="90"/>
      <c r="M100" s="91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>
      <c r="A101" s="25"/>
      <c r="B101" s="89"/>
      <c r="C101" s="25"/>
      <c r="D101" s="92"/>
      <c r="E101" s="90"/>
      <c r="F101" s="90"/>
      <c r="G101" s="90"/>
      <c r="H101" s="90"/>
      <c r="I101" s="90"/>
      <c r="J101" s="90"/>
      <c r="K101" s="90"/>
      <c r="L101" s="90"/>
      <c r="M101" s="91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>
      <c r="A102" s="25"/>
      <c r="B102" s="89"/>
      <c r="C102" s="25"/>
      <c r="D102" s="92"/>
      <c r="E102" s="90"/>
      <c r="F102" s="90"/>
      <c r="G102" s="90"/>
      <c r="H102" s="90"/>
      <c r="I102" s="90"/>
      <c r="J102" s="90"/>
      <c r="K102" s="90"/>
      <c r="L102" s="90"/>
      <c r="M102" s="91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>
      <c r="A103" s="25"/>
      <c r="B103" s="89"/>
      <c r="C103" s="25"/>
      <c r="D103" s="92"/>
      <c r="E103" s="90"/>
      <c r="F103" s="90"/>
      <c r="G103" s="90"/>
      <c r="H103" s="90"/>
      <c r="I103" s="90"/>
      <c r="J103" s="90"/>
      <c r="K103" s="90"/>
      <c r="L103" s="90"/>
      <c r="M103" s="91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>
      <c r="A104" s="25"/>
      <c r="B104" s="37"/>
      <c r="C104" s="38"/>
      <c r="D104" s="23"/>
      <c r="E104" s="22"/>
      <c r="F104" s="22"/>
      <c r="G104" s="22"/>
      <c r="H104" s="22"/>
      <c r="I104" s="22"/>
      <c r="J104" s="22"/>
      <c r="K104" s="22"/>
      <c r="L104" s="90"/>
      <c r="M104" s="91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>
      <c r="A105" s="25"/>
      <c r="B105" s="37"/>
      <c r="C105" s="38"/>
      <c r="D105" s="23"/>
      <c r="E105" s="22"/>
      <c r="F105" s="22"/>
      <c r="G105" s="22"/>
      <c r="H105" s="22"/>
      <c r="I105" s="22"/>
      <c r="J105" s="22"/>
      <c r="K105" s="22"/>
      <c r="L105" s="90"/>
      <c r="M105" s="91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2.75">
      <c r="A106" s="25"/>
      <c r="B106" s="37"/>
      <c r="C106" s="38"/>
      <c r="D106" s="23"/>
      <c r="E106" s="22"/>
      <c r="F106" s="22"/>
      <c r="G106" s="22"/>
      <c r="H106" s="22"/>
      <c r="I106" s="22"/>
      <c r="J106" s="22"/>
      <c r="K106" s="22"/>
      <c r="L106" s="90"/>
      <c r="M106" s="91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2.75">
      <c r="A107" s="25"/>
      <c r="B107" s="37"/>
      <c r="C107" s="38"/>
      <c r="D107" s="23"/>
      <c r="E107" s="22"/>
      <c r="F107" s="22"/>
      <c r="G107" s="22"/>
      <c r="H107" s="22"/>
      <c r="I107" s="22"/>
      <c r="J107" s="22"/>
      <c r="K107" s="22"/>
      <c r="L107" s="90"/>
      <c r="M107" s="91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2.75">
      <c r="A108" s="25"/>
      <c r="B108" s="37"/>
      <c r="C108" s="38"/>
      <c r="D108" s="23"/>
      <c r="E108" s="22"/>
      <c r="F108" s="22"/>
      <c r="G108" s="22"/>
      <c r="H108" s="22"/>
      <c r="I108" s="22"/>
      <c r="J108" s="22"/>
      <c r="K108" s="22"/>
      <c r="L108" s="90"/>
      <c r="M108" s="91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2.75">
      <c r="A109" s="25"/>
      <c r="B109" s="37"/>
      <c r="C109" s="38"/>
      <c r="D109" s="23"/>
      <c r="E109" s="22"/>
      <c r="F109" s="22"/>
      <c r="G109" s="22"/>
      <c r="H109" s="22"/>
      <c r="I109" s="22"/>
      <c r="J109" s="22"/>
      <c r="K109" s="22"/>
      <c r="L109" s="90"/>
      <c r="M109" s="91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2.75">
      <c r="A110" s="25"/>
      <c r="B110" s="37"/>
      <c r="C110" s="38"/>
      <c r="D110" s="23"/>
      <c r="E110" s="22"/>
      <c r="F110" s="22"/>
      <c r="G110" s="22"/>
      <c r="H110" s="22"/>
      <c r="I110" s="22"/>
      <c r="J110" s="22"/>
      <c r="K110" s="22"/>
      <c r="L110" s="90"/>
      <c r="M110" s="91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2.75">
      <c r="A111" s="25"/>
      <c r="B111" s="37"/>
      <c r="C111" s="38"/>
      <c r="D111" s="23"/>
      <c r="E111" s="22"/>
      <c r="F111" s="22"/>
      <c r="G111" s="22"/>
      <c r="H111" s="22"/>
      <c r="I111" s="22"/>
      <c r="J111" s="22"/>
      <c r="K111" s="22"/>
      <c r="L111" s="90"/>
      <c r="M111" s="91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2.75">
      <c r="A112" s="25"/>
      <c r="B112" s="37"/>
      <c r="C112" s="38"/>
      <c r="D112" s="23"/>
      <c r="E112" s="22"/>
      <c r="F112" s="22"/>
      <c r="G112" s="22"/>
      <c r="H112" s="22"/>
      <c r="I112" s="22"/>
      <c r="J112" s="22"/>
      <c r="K112" s="22"/>
      <c r="L112" s="69"/>
      <c r="M112" s="39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3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23:33" ht="12.75"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</sheetData>
  <mergeCells count="2">
    <mergeCell ref="F8:G8"/>
    <mergeCell ref="F26:G26"/>
  </mergeCells>
  <conditionalFormatting sqref="F26 H26:H35 H17:H24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34"/>
  <sheetViews>
    <sheetView workbookViewId="0" topLeftCell="A1">
      <selection activeCell="D17" sqref="D17"/>
    </sheetView>
  </sheetViews>
  <sheetFormatPr defaultColWidth="9.140625" defaultRowHeight="12.75"/>
  <cols>
    <col min="2" max="2" width="12.140625" style="0" customWidth="1"/>
    <col min="4" max="4" width="22.421875" style="0" customWidth="1"/>
  </cols>
  <sheetData>
    <row r="1" spans="1:30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.75">
      <c r="A3" s="4"/>
      <c r="B3" s="37"/>
      <c r="C3" s="38"/>
      <c r="D3" s="23"/>
      <c r="E3" s="22"/>
      <c r="F3" s="22"/>
      <c r="G3" s="22"/>
      <c r="H3" s="22"/>
      <c r="I3" s="22"/>
      <c r="J3" s="2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8">
      <c r="A4" s="4"/>
      <c r="B4" s="32"/>
      <c r="C4" s="117" t="s">
        <v>23</v>
      </c>
      <c r="D4" s="118"/>
      <c r="E4" s="119"/>
      <c r="F4" s="4"/>
      <c r="G4" s="4"/>
      <c r="H4" s="33"/>
      <c r="I4" s="4"/>
      <c r="J4" s="2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2.75">
      <c r="A5" s="4"/>
      <c r="B5" s="32"/>
      <c r="C5" s="1"/>
      <c r="D5" s="8"/>
      <c r="E5" s="1"/>
      <c r="F5" s="4"/>
      <c r="G5" s="4" t="s">
        <v>141</v>
      </c>
      <c r="H5" s="1"/>
      <c r="I5" s="4"/>
      <c r="J5" s="2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>
      <c r="A6" s="4"/>
      <c r="B6" s="32"/>
      <c r="C6" s="1"/>
      <c r="D6" s="116" t="s">
        <v>138</v>
      </c>
      <c r="E6" s="1"/>
      <c r="F6" s="4"/>
      <c r="G6" s="4"/>
      <c r="H6" s="1"/>
      <c r="I6" s="4"/>
      <c r="J6" s="2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.75">
      <c r="A7" s="4"/>
      <c r="B7" s="32"/>
      <c r="C7" s="70" t="s">
        <v>3</v>
      </c>
      <c r="D7" s="71" t="s">
        <v>4</v>
      </c>
      <c r="E7" s="70" t="s">
        <v>6</v>
      </c>
      <c r="F7" s="161" t="s">
        <v>7</v>
      </c>
      <c r="G7" s="162"/>
      <c r="H7" s="72" t="s">
        <v>25</v>
      </c>
      <c r="I7" s="1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2.75">
      <c r="A8" s="4"/>
      <c r="B8" s="32"/>
      <c r="C8" s="14">
        <v>1</v>
      </c>
      <c r="D8" s="74" t="s">
        <v>8</v>
      </c>
      <c r="E8" s="75">
        <v>1357</v>
      </c>
      <c r="F8" s="58">
        <f aca="true" t="shared" si="0" ref="F8:F17">E8/6</f>
        <v>226.16666666666666</v>
      </c>
      <c r="G8" s="49"/>
      <c r="H8" s="16">
        <v>20</v>
      </c>
      <c r="I8" s="1"/>
      <c r="J8" s="2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.75">
      <c r="A9" s="4"/>
      <c r="B9" s="32"/>
      <c r="C9" s="14">
        <f aca="true" t="shared" si="1" ref="C9:C17">C8+1</f>
        <v>2</v>
      </c>
      <c r="D9" s="74" t="s">
        <v>21</v>
      </c>
      <c r="E9" s="75">
        <v>1339</v>
      </c>
      <c r="F9" s="58">
        <f t="shared" si="0"/>
        <v>223.16666666666666</v>
      </c>
      <c r="G9" s="49"/>
      <c r="H9" s="16">
        <v>17</v>
      </c>
      <c r="I9" s="1"/>
      <c r="J9" s="2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.75">
      <c r="A10" s="4"/>
      <c r="B10" s="32"/>
      <c r="C10" s="14">
        <f t="shared" si="1"/>
        <v>3</v>
      </c>
      <c r="D10" s="74" t="s">
        <v>20</v>
      </c>
      <c r="E10" s="79">
        <v>1254</v>
      </c>
      <c r="F10" s="58">
        <f t="shared" si="0"/>
        <v>209</v>
      </c>
      <c r="G10" s="49"/>
      <c r="H10" s="16">
        <v>15</v>
      </c>
      <c r="I10" s="1"/>
      <c r="J10" s="2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2.75">
      <c r="A11" s="4"/>
      <c r="B11" s="32"/>
      <c r="C11" s="14">
        <f t="shared" si="1"/>
        <v>4</v>
      </c>
      <c r="D11" s="78" t="s">
        <v>9</v>
      </c>
      <c r="E11" s="79">
        <v>1252</v>
      </c>
      <c r="F11" s="58">
        <f t="shared" si="0"/>
        <v>208.66666666666666</v>
      </c>
      <c r="G11" s="49"/>
      <c r="H11" s="16">
        <v>13</v>
      </c>
      <c r="I11" s="1"/>
      <c r="J11" s="2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.75">
      <c r="A12" s="4"/>
      <c r="B12" s="32"/>
      <c r="C12" s="14">
        <f t="shared" si="1"/>
        <v>5</v>
      </c>
      <c r="D12" s="78" t="s">
        <v>73</v>
      </c>
      <c r="E12" s="79">
        <v>1234</v>
      </c>
      <c r="F12" s="58">
        <f t="shared" si="0"/>
        <v>205.66666666666666</v>
      </c>
      <c r="G12" s="49"/>
      <c r="H12" s="16">
        <v>12</v>
      </c>
      <c r="I12" s="1"/>
      <c r="J12" s="2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.75">
      <c r="A13" s="4"/>
      <c r="B13" s="32"/>
      <c r="C13" s="14">
        <f t="shared" si="1"/>
        <v>6</v>
      </c>
      <c r="D13" s="74" t="s">
        <v>140</v>
      </c>
      <c r="E13" s="79">
        <v>1142</v>
      </c>
      <c r="F13" s="58">
        <f t="shared" si="0"/>
        <v>190.33333333333334</v>
      </c>
      <c r="G13" s="49"/>
      <c r="H13" s="16">
        <v>11</v>
      </c>
      <c r="I13" s="1"/>
      <c r="J13" s="2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.75">
      <c r="A14" s="4"/>
      <c r="B14" s="32"/>
      <c r="C14" s="40">
        <f t="shared" si="1"/>
        <v>7</v>
      </c>
      <c r="D14" s="78" t="s">
        <v>16</v>
      </c>
      <c r="E14" s="79">
        <v>1126</v>
      </c>
      <c r="F14" s="58">
        <f t="shared" si="0"/>
        <v>187.66666666666666</v>
      </c>
      <c r="G14" s="49"/>
      <c r="H14" s="16">
        <v>10</v>
      </c>
      <c r="I14" s="1"/>
      <c r="J14" s="2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.75">
      <c r="A15" s="4"/>
      <c r="B15" s="32"/>
      <c r="C15" s="14">
        <f t="shared" si="1"/>
        <v>8</v>
      </c>
      <c r="D15" s="78" t="s">
        <v>29</v>
      </c>
      <c r="E15" s="79">
        <v>1082</v>
      </c>
      <c r="F15" s="58">
        <f t="shared" si="0"/>
        <v>180.33333333333334</v>
      </c>
      <c r="G15" s="49"/>
      <c r="H15" s="16">
        <v>9</v>
      </c>
      <c r="I15" s="1"/>
      <c r="J15" s="2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.75">
      <c r="A16" s="4"/>
      <c r="B16" s="32"/>
      <c r="C16" s="17">
        <f t="shared" si="1"/>
        <v>9</v>
      </c>
      <c r="D16" s="78" t="s">
        <v>131</v>
      </c>
      <c r="E16" s="79">
        <v>945</v>
      </c>
      <c r="F16" s="58">
        <f t="shared" si="0"/>
        <v>157.5</v>
      </c>
      <c r="G16" s="49"/>
      <c r="H16" s="16">
        <v>8</v>
      </c>
      <c r="I16" s="1"/>
      <c r="J16" s="2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.75">
      <c r="A17" s="4"/>
      <c r="B17" s="32"/>
      <c r="C17" s="14">
        <f t="shared" si="1"/>
        <v>10</v>
      </c>
      <c r="D17" s="78" t="s">
        <v>26</v>
      </c>
      <c r="E17" s="79">
        <v>728</v>
      </c>
      <c r="F17" s="56">
        <f t="shared" si="0"/>
        <v>121.33333333333333</v>
      </c>
      <c r="G17" s="48"/>
      <c r="H17" s="16">
        <v>7</v>
      </c>
      <c r="I17" s="1"/>
      <c r="J17" s="2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.75">
      <c r="A18" s="4"/>
      <c r="B18" s="32"/>
      <c r="C18" s="22"/>
      <c r="D18" s="105"/>
      <c r="E18" s="104"/>
      <c r="F18" s="62"/>
      <c r="G18" s="62"/>
      <c r="H18" s="24"/>
      <c r="I18" s="1"/>
      <c r="J18" s="2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.75">
      <c r="A19" s="4"/>
      <c r="B19" s="32"/>
      <c r="C19" s="22"/>
      <c r="D19" s="92"/>
      <c r="E19" s="104"/>
      <c r="F19" s="62"/>
      <c r="G19" s="62"/>
      <c r="H19" s="24"/>
      <c r="I19" s="1"/>
      <c r="J19" s="2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.75">
      <c r="A20" s="4"/>
      <c r="B20" s="32"/>
      <c r="C20" s="69"/>
      <c r="D20" s="82"/>
      <c r="E20" s="69"/>
      <c r="F20" s="62"/>
      <c r="G20" s="62"/>
      <c r="H20" s="24"/>
      <c r="I20" s="1"/>
      <c r="J20" s="2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.75">
      <c r="A21" s="4"/>
      <c r="B21" s="32"/>
      <c r="C21" s="104"/>
      <c r="D21" s="105"/>
      <c r="E21" s="104"/>
      <c r="F21" s="62"/>
      <c r="G21" s="62"/>
      <c r="H21" s="24"/>
      <c r="I21" s="1"/>
      <c r="J21" s="2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4"/>
      <c r="B22" s="32"/>
      <c r="C22" s="22"/>
      <c r="D22" s="82"/>
      <c r="E22" s="69"/>
      <c r="F22" s="62"/>
      <c r="G22" s="62"/>
      <c r="H22" s="38"/>
      <c r="I22" s="1"/>
      <c r="J22" s="2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.75">
      <c r="A23" s="4"/>
      <c r="B23" s="32"/>
      <c r="C23" s="1"/>
      <c r="D23" s="116" t="s">
        <v>137</v>
      </c>
      <c r="E23" s="1"/>
      <c r="F23" s="4"/>
      <c r="G23" s="4"/>
      <c r="H23" s="4"/>
      <c r="I23" s="4"/>
      <c r="J23" s="2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.75">
      <c r="A24" s="4"/>
      <c r="B24" s="32"/>
      <c r="C24" s="70" t="s">
        <v>3</v>
      </c>
      <c r="D24" s="101" t="s">
        <v>4</v>
      </c>
      <c r="E24" s="102" t="s">
        <v>6</v>
      </c>
      <c r="F24" s="165" t="s">
        <v>7</v>
      </c>
      <c r="G24" s="166"/>
      <c r="H24" s="72" t="s">
        <v>25</v>
      </c>
      <c r="I24" s="1"/>
      <c r="J24" s="2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.75">
      <c r="A25" s="4"/>
      <c r="B25" s="32"/>
      <c r="C25" s="14">
        <v>1</v>
      </c>
      <c r="D25" s="54" t="s">
        <v>17</v>
      </c>
      <c r="E25" s="42">
        <v>1191</v>
      </c>
      <c r="F25" s="77">
        <f aca="true" t="shared" si="2" ref="F25:F30">E25/6</f>
        <v>198.5</v>
      </c>
      <c r="G25" s="49"/>
      <c r="H25" s="16">
        <v>20</v>
      </c>
      <c r="I25" s="1"/>
      <c r="J25" s="2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.75">
      <c r="A26" s="4"/>
      <c r="B26" s="32"/>
      <c r="C26" s="14">
        <v>2</v>
      </c>
      <c r="D26" s="78" t="s">
        <v>72</v>
      </c>
      <c r="E26" s="79">
        <v>1084</v>
      </c>
      <c r="F26" s="77">
        <f t="shared" si="2"/>
        <v>180.66666666666666</v>
      </c>
      <c r="G26" s="49"/>
      <c r="H26" s="16">
        <v>17</v>
      </c>
      <c r="I26" s="1"/>
      <c r="J26" s="2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2.75">
      <c r="A27" s="4"/>
      <c r="B27" s="32"/>
      <c r="C27" s="14">
        <v>3</v>
      </c>
      <c r="D27" s="74" t="s">
        <v>75</v>
      </c>
      <c r="E27" s="79">
        <v>1074</v>
      </c>
      <c r="F27" s="77">
        <f t="shared" si="2"/>
        <v>179</v>
      </c>
      <c r="G27" s="49"/>
      <c r="H27" s="16">
        <v>15</v>
      </c>
      <c r="I27" s="1"/>
      <c r="J27" s="2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2.75">
      <c r="A28" s="4"/>
      <c r="B28" s="32"/>
      <c r="C28" s="14">
        <v>4</v>
      </c>
      <c r="D28" s="74" t="s">
        <v>71</v>
      </c>
      <c r="E28" s="79">
        <v>1029</v>
      </c>
      <c r="F28" s="77">
        <f t="shared" si="2"/>
        <v>171.5</v>
      </c>
      <c r="G28" s="49"/>
      <c r="H28" s="16">
        <v>13</v>
      </c>
      <c r="I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.75">
      <c r="A29" s="4"/>
      <c r="B29" s="32"/>
      <c r="C29" s="17">
        <f>C28+1</f>
        <v>5</v>
      </c>
      <c r="D29" s="54" t="s">
        <v>30</v>
      </c>
      <c r="E29" s="42">
        <v>989</v>
      </c>
      <c r="F29" s="77">
        <f t="shared" si="2"/>
        <v>164.83333333333334</v>
      </c>
      <c r="G29" s="49"/>
      <c r="H29" s="16">
        <v>12</v>
      </c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.75">
      <c r="A30" s="4"/>
      <c r="B30" s="32"/>
      <c r="C30" s="14">
        <f>C29+1</f>
        <v>6</v>
      </c>
      <c r="D30" s="78" t="s">
        <v>18</v>
      </c>
      <c r="E30" s="79">
        <v>972</v>
      </c>
      <c r="F30" s="83">
        <f t="shared" si="2"/>
        <v>162</v>
      </c>
      <c r="G30" s="48"/>
      <c r="H30" s="16">
        <v>11</v>
      </c>
      <c r="I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.75">
      <c r="A31" s="4"/>
      <c r="B31" s="32"/>
      <c r="C31" s="22"/>
      <c r="D31" s="105"/>
      <c r="E31" s="104"/>
      <c r="F31" s="107"/>
      <c r="G31" s="62"/>
      <c r="H31" s="38"/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2.75">
      <c r="A32" s="4"/>
      <c r="B32" s="32"/>
      <c r="C32" s="22"/>
      <c r="D32" s="82"/>
      <c r="E32" s="104"/>
      <c r="F32" s="107"/>
      <c r="G32" s="62"/>
      <c r="H32" s="38"/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2.75">
      <c r="A36" s="16" t="s">
        <v>11</v>
      </c>
      <c r="B36" s="27" t="s">
        <v>12</v>
      </c>
      <c r="C36" s="16" t="s">
        <v>13</v>
      </c>
      <c r="D36" s="28" t="s">
        <v>4</v>
      </c>
      <c r="E36" s="29">
        <v>1</v>
      </c>
      <c r="F36" s="29">
        <v>2</v>
      </c>
      <c r="G36" s="29">
        <v>3</v>
      </c>
      <c r="H36" s="29">
        <v>4</v>
      </c>
      <c r="I36" s="29">
        <v>5</v>
      </c>
      <c r="J36" s="29">
        <v>6</v>
      </c>
      <c r="K36" s="29" t="s">
        <v>14</v>
      </c>
      <c r="L36" s="29" t="s">
        <v>15</v>
      </c>
      <c r="M36" s="30" t="s">
        <v>7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2.75">
      <c r="A37" s="20" t="s">
        <v>33</v>
      </c>
      <c r="B37" s="31">
        <v>39815</v>
      </c>
      <c r="C37" s="18">
        <v>1</v>
      </c>
      <c r="D37" s="74" t="s">
        <v>20</v>
      </c>
      <c r="E37" s="75">
        <v>180</v>
      </c>
      <c r="F37" s="75">
        <v>232</v>
      </c>
      <c r="G37" s="75">
        <v>163</v>
      </c>
      <c r="H37" s="75">
        <v>186</v>
      </c>
      <c r="I37" s="75">
        <v>119</v>
      </c>
      <c r="J37" s="75">
        <v>208</v>
      </c>
      <c r="K37" s="75"/>
      <c r="L37" s="75">
        <f aca="true" t="shared" si="3" ref="L37:L57">SUM(E37:J37)</f>
        <v>1088</v>
      </c>
      <c r="M37" s="76">
        <f>L37/6</f>
        <v>181.33333333333334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.75">
      <c r="A38" s="20" t="s">
        <v>34</v>
      </c>
      <c r="B38" s="31">
        <v>39815</v>
      </c>
      <c r="C38" s="18">
        <v>1</v>
      </c>
      <c r="D38" s="74" t="s">
        <v>8</v>
      </c>
      <c r="E38" s="75">
        <v>187</v>
      </c>
      <c r="F38" s="75">
        <v>173</v>
      </c>
      <c r="G38" s="75">
        <v>164</v>
      </c>
      <c r="H38" s="75">
        <v>210</v>
      </c>
      <c r="I38" s="75">
        <v>177</v>
      </c>
      <c r="J38" s="75">
        <v>177</v>
      </c>
      <c r="K38" s="75"/>
      <c r="L38" s="75">
        <f t="shared" si="3"/>
        <v>1088</v>
      </c>
      <c r="M38" s="76">
        <f aca="true" t="shared" si="4" ref="M38:M94">L38/6</f>
        <v>181.33333333333334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2.75">
      <c r="A39" s="20" t="s">
        <v>35</v>
      </c>
      <c r="B39" s="31">
        <v>39817</v>
      </c>
      <c r="C39" s="18">
        <v>1</v>
      </c>
      <c r="D39" s="74" t="s">
        <v>131</v>
      </c>
      <c r="E39" s="75">
        <v>141</v>
      </c>
      <c r="F39" s="75">
        <v>183</v>
      </c>
      <c r="G39" s="75">
        <v>153</v>
      </c>
      <c r="H39" s="75">
        <v>122</v>
      </c>
      <c r="I39" s="75">
        <v>179</v>
      </c>
      <c r="J39" s="75">
        <v>167</v>
      </c>
      <c r="K39" s="75"/>
      <c r="L39" s="75">
        <f t="shared" si="3"/>
        <v>945</v>
      </c>
      <c r="M39" s="76">
        <f>L39/6</f>
        <v>157.5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2.75">
      <c r="A40" s="20" t="s">
        <v>36</v>
      </c>
      <c r="B40" s="31">
        <v>39817</v>
      </c>
      <c r="C40" s="18">
        <v>1</v>
      </c>
      <c r="D40" s="74" t="s">
        <v>29</v>
      </c>
      <c r="E40" s="75">
        <v>200</v>
      </c>
      <c r="F40" s="75">
        <v>169</v>
      </c>
      <c r="G40" s="75">
        <v>207</v>
      </c>
      <c r="H40" s="75">
        <v>137</v>
      </c>
      <c r="I40" s="75">
        <v>170</v>
      </c>
      <c r="J40" s="75">
        <v>199</v>
      </c>
      <c r="K40" s="75"/>
      <c r="L40" s="75">
        <f t="shared" si="3"/>
        <v>1082</v>
      </c>
      <c r="M40" s="76">
        <f t="shared" si="4"/>
        <v>180.33333333333334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2.75">
      <c r="A41" s="20" t="s">
        <v>37</v>
      </c>
      <c r="B41" s="31">
        <v>39818</v>
      </c>
      <c r="C41" s="18">
        <v>2</v>
      </c>
      <c r="D41" s="74" t="s">
        <v>8</v>
      </c>
      <c r="E41" s="75">
        <v>235</v>
      </c>
      <c r="F41" s="75">
        <v>233</v>
      </c>
      <c r="G41" s="75">
        <v>181</v>
      </c>
      <c r="H41" s="75">
        <v>165</v>
      </c>
      <c r="I41" s="75">
        <v>226</v>
      </c>
      <c r="J41" s="75">
        <v>180</v>
      </c>
      <c r="K41" s="75"/>
      <c r="L41" s="75">
        <f t="shared" si="3"/>
        <v>1220</v>
      </c>
      <c r="M41" s="76">
        <f t="shared" si="4"/>
        <v>203.33333333333334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2.75">
      <c r="A42" s="20" t="s">
        <v>38</v>
      </c>
      <c r="B42" s="31">
        <v>39818</v>
      </c>
      <c r="C42" s="18">
        <v>1</v>
      </c>
      <c r="D42" s="74" t="s">
        <v>9</v>
      </c>
      <c r="E42" s="75">
        <v>189</v>
      </c>
      <c r="F42" s="75">
        <v>257</v>
      </c>
      <c r="G42" s="75">
        <v>202</v>
      </c>
      <c r="H42" s="75">
        <v>204</v>
      </c>
      <c r="I42" s="75">
        <v>204</v>
      </c>
      <c r="J42" s="75">
        <v>196</v>
      </c>
      <c r="K42" s="75"/>
      <c r="L42" s="75">
        <f t="shared" si="3"/>
        <v>1252</v>
      </c>
      <c r="M42" s="76">
        <f t="shared" si="4"/>
        <v>208.66666666666666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2.75">
      <c r="A43" s="20" t="s">
        <v>39</v>
      </c>
      <c r="B43" s="31">
        <v>39819</v>
      </c>
      <c r="C43" s="45">
        <v>2</v>
      </c>
      <c r="D43" s="74" t="s">
        <v>20</v>
      </c>
      <c r="E43" s="75">
        <v>142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/>
      <c r="L43" s="75">
        <f t="shared" si="3"/>
        <v>142</v>
      </c>
      <c r="M43" s="76">
        <f t="shared" si="4"/>
        <v>23.666666666666668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2.75">
      <c r="A44" s="20" t="s">
        <v>40</v>
      </c>
      <c r="B44" s="31">
        <v>39819</v>
      </c>
      <c r="C44" s="45">
        <v>1</v>
      </c>
      <c r="D44" s="74" t="s">
        <v>21</v>
      </c>
      <c r="E44" s="75">
        <v>147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/>
      <c r="L44" s="75">
        <f t="shared" si="3"/>
        <v>147</v>
      </c>
      <c r="M44" s="76">
        <f t="shared" si="4"/>
        <v>24.5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2.75">
      <c r="A45" s="20" t="s">
        <v>41</v>
      </c>
      <c r="B45" s="31">
        <v>39819</v>
      </c>
      <c r="C45" s="45">
        <v>3</v>
      </c>
      <c r="D45" s="74" t="s">
        <v>20</v>
      </c>
      <c r="E45" s="75">
        <v>189</v>
      </c>
      <c r="F45" s="75">
        <v>181</v>
      </c>
      <c r="G45" s="75">
        <v>202</v>
      </c>
      <c r="H45" s="75">
        <v>232</v>
      </c>
      <c r="I45" s="75">
        <v>209</v>
      </c>
      <c r="J45" s="75">
        <v>210</v>
      </c>
      <c r="K45" s="75"/>
      <c r="L45" s="75">
        <f t="shared" si="3"/>
        <v>1223</v>
      </c>
      <c r="M45" s="76">
        <f t="shared" si="4"/>
        <v>203.83333333333334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2.75">
      <c r="A46" s="20" t="s">
        <v>42</v>
      </c>
      <c r="B46" s="31">
        <v>39819</v>
      </c>
      <c r="C46" s="45">
        <v>2</v>
      </c>
      <c r="D46" s="74" t="s">
        <v>21</v>
      </c>
      <c r="E46" s="75">
        <v>154</v>
      </c>
      <c r="F46" s="75">
        <v>203</v>
      </c>
      <c r="G46" s="75">
        <v>160</v>
      </c>
      <c r="H46" s="75">
        <v>171</v>
      </c>
      <c r="I46" s="75">
        <v>195</v>
      </c>
      <c r="J46" s="75">
        <v>192</v>
      </c>
      <c r="K46" s="75"/>
      <c r="L46" s="75">
        <f t="shared" si="3"/>
        <v>1075</v>
      </c>
      <c r="M46" s="76">
        <f t="shared" si="4"/>
        <v>179.16666666666666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2.75">
      <c r="A47" s="20" t="s">
        <v>43</v>
      </c>
      <c r="B47" s="31">
        <v>39820</v>
      </c>
      <c r="C47" s="45">
        <v>1</v>
      </c>
      <c r="D47" s="74" t="s">
        <v>17</v>
      </c>
      <c r="E47" s="75">
        <v>192</v>
      </c>
      <c r="F47" s="75">
        <v>181</v>
      </c>
      <c r="G47" s="75">
        <v>214</v>
      </c>
      <c r="H47" s="75">
        <v>177</v>
      </c>
      <c r="I47" s="75">
        <v>158</v>
      </c>
      <c r="J47" s="75">
        <v>208</v>
      </c>
      <c r="K47" s="75"/>
      <c r="L47" s="75">
        <f t="shared" si="3"/>
        <v>1130</v>
      </c>
      <c r="M47" s="76">
        <f t="shared" si="4"/>
        <v>188.33333333333334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2.75">
      <c r="A48" s="20" t="s">
        <v>44</v>
      </c>
      <c r="B48" s="31">
        <v>39820</v>
      </c>
      <c r="C48" s="45">
        <v>1</v>
      </c>
      <c r="D48" s="74" t="s">
        <v>16</v>
      </c>
      <c r="E48" s="75">
        <v>144</v>
      </c>
      <c r="F48" s="75">
        <v>225</v>
      </c>
      <c r="G48" s="75">
        <v>217</v>
      </c>
      <c r="H48" s="75">
        <v>160</v>
      </c>
      <c r="I48" s="75">
        <v>170</v>
      </c>
      <c r="J48" s="75">
        <v>203</v>
      </c>
      <c r="K48" s="75"/>
      <c r="L48" s="75">
        <f t="shared" si="3"/>
        <v>1119</v>
      </c>
      <c r="M48" s="76">
        <f t="shared" si="4"/>
        <v>186.5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2.75">
      <c r="A49" s="20" t="s">
        <v>45</v>
      </c>
      <c r="B49" s="31">
        <v>39820</v>
      </c>
      <c r="C49" s="45">
        <v>4</v>
      </c>
      <c r="D49" s="74" t="s">
        <v>20</v>
      </c>
      <c r="E49" s="75">
        <v>201</v>
      </c>
      <c r="F49" s="75">
        <v>189</v>
      </c>
      <c r="G49" s="75">
        <v>145</v>
      </c>
      <c r="H49" s="75">
        <v>169</v>
      </c>
      <c r="I49" s="75">
        <v>199</v>
      </c>
      <c r="J49" s="75">
        <v>224</v>
      </c>
      <c r="K49" s="75"/>
      <c r="L49" s="75">
        <f t="shared" si="3"/>
        <v>1127</v>
      </c>
      <c r="M49" s="76">
        <f t="shared" si="4"/>
        <v>187.83333333333334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2.75">
      <c r="A50" s="20" t="s">
        <v>46</v>
      </c>
      <c r="B50" s="31">
        <v>39820</v>
      </c>
      <c r="C50" s="45">
        <v>3</v>
      </c>
      <c r="D50" s="74" t="s">
        <v>21</v>
      </c>
      <c r="E50" s="75">
        <v>189</v>
      </c>
      <c r="F50" s="75">
        <v>189</v>
      </c>
      <c r="G50" s="75">
        <v>218</v>
      </c>
      <c r="H50" s="75">
        <v>201</v>
      </c>
      <c r="I50" s="75">
        <v>182</v>
      </c>
      <c r="J50" s="75">
        <v>187</v>
      </c>
      <c r="K50" s="75"/>
      <c r="L50" s="75">
        <f t="shared" si="3"/>
        <v>1166</v>
      </c>
      <c r="M50" s="76">
        <f t="shared" si="4"/>
        <v>194.33333333333334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2.75">
      <c r="A51" s="20" t="s">
        <v>47</v>
      </c>
      <c r="B51" s="31">
        <v>39822</v>
      </c>
      <c r="C51" s="45">
        <v>5</v>
      </c>
      <c r="D51" s="74" t="s">
        <v>20</v>
      </c>
      <c r="E51" s="43">
        <v>148</v>
      </c>
      <c r="F51" s="43">
        <v>210</v>
      </c>
      <c r="G51" s="43">
        <v>247</v>
      </c>
      <c r="H51" s="43">
        <v>186</v>
      </c>
      <c r="I51" s="43">
        <v>276</v>
      </c>
      <c r="J51" s="43">
        <v>187</v>
      </c>
      <c r="K51" s="43"/>
      <c r="L51" s="42">
        <f t="shared" si="3"/>
        <v>1254</v>
      </c>
      <c r="M51" s="34">
        <f t="shared" si="4"/>
        <v>209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24" s="57" customFormat="1" ht="12.75">
      <c r="A52" s="20" t="s">
        <v>48</v>
      </c>
      <c r="B52" s="73">
        <v>39822</v>
      </c>
      <c r="C52" s="59">
        <v>2</v>
      </c>
      <c r="D52" s="74" t="s">
        <v>9</v>
      </c>
      <c r="E52" s="75">
        <v>209</v>
      </c>
      <c r="F52" s="75">
        <v>169</v>
      </c>
      <c r="G52" s="75">
        <v>187</v>
      </c>
      <c r="H52" s="75">
        <v>207</v>
      </c>
      <c r="I52" s="75">
        <v>204</v>
      </c>
      <c r="J52" s="75">
        <v>196</v>
      </c>
      <c r="K52" s="75"/>
      <c r="L52" s="75">
        <f t="shared" si="3"/>
        <v>1172</v>
      </c>
      <c r="M52" s="76">
        <f t="shared" si="4"/>
        <v>195.33333333333334</v>
      </c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30" ht="12.75">
      <c r="A53" s="20" t="s">
        <v>49</v>
      </c>
      <c r="B53" s="73">
        <v>39823</v>
      </c>
      <c r="C53" s="59">
        <v>2</v>
      </c>
      <c r="D53" s="74" t="s">
        <v>131</v>
      </c>
      <c r="E53" s="75">
        <v>109</v>
      </c>
      <c r="F53" s="75">
        <v>129</v>
      </c>
      <c r="G53" s="75">
        <v>160</v>
      </c>
      <c r="H53" s="75">
        <v>155</v>
      </c>
      <c r="I53" s="75">
        <v>128</v>
      </c>
      <c r="J53" s="75">
        <v>164</v>
      </c>
      <c r="K53" s="75"/>
      <c r="L53" s="75">
        <f t="shared" si="3"/>
        <v>845</v>
      </c>
      <c r="M53" s="76">
        <f t="shared" si="4"/>
        <v>140.83333333333334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>
      <c r="A54" s="20" t="s">
        <v>50</v>
      </c>
      <c r="B54" s="73">
        <v>39823</v>
      </c>
      <c r="C54" s="59">
        <v>2</v>
      </c>
      <c r="D54" s="74" t="s">
        <v>29</v>
      </c>
      <c r="E54" s="75">
        <v>179</v>
      </c>
      <c r="F54" s="75">
        <v>171</v>
      </c>
      <c r="G54" s="75">
        <v>142</v>
      </c>
      <c r="H54" s="75">
        <v>180</v>
      </c>
      <c r="I54" s="75">
        <v>151</v>
      </c>
      <c r="J54" s="75">
        <v>161</v>
      </c>
      <c r="K54" s="75"/>
      <c r="L54" s="75">
        <f t="shared" si="3"/>
        <v>984</v>
      </c>
      <c r="M54" s="76">
        <f t="shared" si="4"/>
        <v>164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2.75">
      <c r="A55" s="20" t="s">
        <v>51</v>
      </c>
      <c r="B55" s="73">
        <v>39823</v>
      </c>
      <c r="C55" s="59">
        <v>3</v>
      </c>
      <c r="D55" s="74" t="s">
        <v>9</v>
      </c>
      <c r="E55" s="75">
        <v>180</v>
      </c>
      <c r="F55" s="75">
        <v>226</v>
      </c>
      <c r="G55" s="75">
        <v>200</v>
      </c>
      <c r="H55" s="75">
        <v>190</v>
      </c>
      <c r="I55" s="75">
        <v>167</v>
      </c>
      <c r="J55" s="75">
        <v>203</v>
      </c>
      <c r="K55" s="75"/>
      <c r="L55" s="75">
        <f t="shared" si="3"/>
        <v>1166</v>
      </c>
      <c r="M55" s="76">
        <f t="shared" si="4"/>
        <v>194.33333333333334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2.75">
      <c r="A56" s="20" t="s">
        <v>52</v>
      </c>
      <c r="B56" s="73">
        <v>39823</v>
      </c>
      <c r="C56" s="59">
        <v>3</v>
      </c>
      <c r="D56" s="74" t="s">
        <v>8</v>
      </c>
      <c r="E56" s="75">
        <v>280</v>
      </c>
      <c r="F56" s="75">
        <v>225</v>
      </c>
      <c r="G56" s="75">
        <v>211</v>
      </c>
      <c r="H56" s="75">
        <v>209</v>
      </c>
      <c r="I56" s="75">
        <v>178</v>
      </c>
      <c r="J56" s="75">
        <v>196</v>
      </c>
      <c r="K56" s="75"/>
      <c r="L56" s="75">
        <f t="shared" si="3"/>
        <v>1299</v>
      </c>
      <c r="M56" s="76">
        <f t="shared" si="4"/>
        <v>216.5</v>
      </c>
      <c r="N56" s="57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2.75">
      <c r="A57" s="20" t="s">
        <v>53</v>
      </c>
      <c r="B57" s="73">
        <v>39823</v>
      </c>
      <c r="C57" s="59">
        <v>4</v>
      </c>
      <c r="D57" s="74" t="s">
        <v>21</v>
      </c>
      <c r="E57" s="75">
        <v>234</v>
      </c>
      <c r="F57" s="75">
        <v>265</v>
      </c>
      <c r="G57" s="75">
        <v>202</v>
      </c>
      <c r="H57" s="75">
        <v>180</v>
      </c>
      <c r="I57" s="75">
        <v>212</v>
      </c>
      <c r="J57" s="75">
        <v>246</v>
      </c>
      <c r="K57" s="75"/>
      <c r="L57" s="75">
        <f t="shared" si="3"/>
        <v>1339</v>
      </c>
      <c r="M57" s="76">
        <f t="shared" si="4"/>
        <v>223.16666666666666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2.75">
      <c r="A58" s="20" t="s">
        <v>54</v>
      </c>
      <c r="B58" s="73">
        <v>39823</v>
      </c>
      <c r="C58" s="59">
        <v>1</v>
      </c>
      <c r="D58" s="74" t="s">
        <v>26</v>
      </c>
      <c r="E58" s="75">
        <v>101</v>
      </c>
      <c r="F58" s="75">
        <v>107</v>
      </c>
      <c r="G58" s="75">
        <v>100</v>
      </c>
      <c r="H58" s="75">
        <v>134</v>
      </c>
      <c r="I58" s="75">
        <v>137</v>
      </c>
      <c r="J58" s="75">
        <v>89</v>
      </c>
      <c r="K58" s="75">
        <v>60</v>
      </c>
      <c r="L58" s="75">
        <f>SUM(E58:K58)</f>
        <v>728</v>
      </c>
      <c r="M58" s="76">
        <f t="shared" si="4"/>
        <v>121.33333333333333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2.75">
      <c r="A59" s="20" t="s">
        <v>55</v>
      </c>
      <c r="B59" s="73">
        <v>39824</v>
      </c>
      <c r="C59" s="59">
        <v>1</v>
      </c>
      <c r="D59" s="74" t="s">
        <v>18</v>
      </c>
      <c r="E59" s="75">
        <v>128</v>
      </c>
      <c r="F59" s="75">
        <v>124</v>
      </c>
      <c r="G59" s="75">
        <v>144</v>
      </c>
      <c r="H59" s="75">
        <v>116</v>
      </c>
      <c r="I59" s="75">
        <v>157</v>
      </c>
      <c r="J59" s="75">
        <v>185</v>
      </c>
      <c r="K59" s="75"/>
      <c r="L59" s="75">
        <f aca="true" t="shared" si="5" ref="L59:L65">SUM(E59:J59)</f>
        <v>854</v>
      </c>
      <c r="M59" s="76">
        <f t="shared" si="4"/>
        <v>142.33333333333334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2.75">
      <c r="A60" s="20" t="s">
        <v>56</v>
      </c>
      <c r="B60" s="73">
        <v>39824</v>
      </c>
      <c r="C60" s="59">
        <v>1</v>
      </c>
      <c r="D60" s="74" t="s">
        <v>75</v>
      </c>
      <c r="E60" s="75">
        <v>160</v>
      </c>
      <c r="F60" s="75">
        <v>159</v>
      </c>
      <c r="G60" s="75">
        <v>235</v>
      </c>
      <c r="H60" s="75">
        <v>177</v>
      </c>
      <c r="I60" s="75">
        <v>179</v>
      </c>
      <c r="J60" s="75">
        <v>164</v>
      </c>
      <c r="K60" s="75"/>
      <c r="L60" s="75">
        <f t="shared" si="5"/>
        <v>1074</v>
      </c>
      <c r="M60" s="76">
        <f t="shared" si="4"/>
        <v>179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2.75">
      <c r="A61" s="20" t="s">
        <v>57</v>
      </c>
      <c r="B61" s="73">
        <v>39824</v>
      </c>
      <c r="C61" s="59">
        <v>6</v>
      </c>
      <c r="D61" s="74" t="s">
        <v>20</v>
      </c>
      <c r="E61" s="75">
        <v>168</v>
      </c>
      <c r="F61" s="75">
        <v>204</v>
      </c>
      <c r="G61" s="75">
        <v>202</v>
      </c>
      <c r="H61" s="75">
        <v>193</v>
      </c>
      <c r="I61" s="75">
        <v>178</v>
      </c>
      <c r="J61" s="75">
        <v>169</v>
      </c>
      <c r="K61" s="75"/>
      <c r="L61" s="75">
        <f t="shared" si="5"/>
        <v>1114</v>
      </c>
      <c r="M61" s="76">
        <f t="shared" si="4"/>
        <v>185.66666666666666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2.75">
      <c r="A62" s="20" t="s">
        <v>58</v>
      </c>
      <c r="B62" s="73">
        <v>39824</v>
      </c>
      <c r="C62" s="59">
        <v>1</v>
      </c>
      <c r="D62" s="74" t="s">
        <v>71</v>
      </c>
      <c r="E62" s="75">
        <v>136</v>
      </c>
      <c r="F62" s="75">
        <v>197</v>
      </c>
      <c r="G62" s="75">
        <v>170</v>
      </c>
      <c r="H62" s="75">
        <v>189</v>
      </c>
      <c r="I62" s="75">
        <v>162</v>
      </c>
      <c r="J62" s="75">
        <v>175</v>
      </c>
      <c r="K62" s="75"/>
      <c r="L62" s="75">
        <f t="shared" si="5"/>
        <v>1029</v>
      </c>
      <c r="M62" s="76">
        <f t="shared" si="4"/>
        <v>171.5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2.75">
      <c r="A63" s="20" t="s">
        <v>59</v>
      </c>
      <c r="B63" s="73">
        <v>39824</v>
      </c>
      <c r="C63" s="59">
        <v>1</v>
      </c>
      <c r="D63" s="74" t="s">
        <v>72</v>
      </c>
      <c r="E63" s="75">
        <v>146</v>
      </c>
      <c r="F63" s="75">
        <v>192</v>
      </c>
      <c r="G63" s="75">
        <v>167</v>
      </c>
      <c r="H63" s="75">
        <v>147</v>
      </c>
      <c r="I63" s="75">
        <v>136</v>
      </c>
      <c r="J63" s="75">
        <v>138</v>
      </c>
      <c r="K63" s="75"/>
      <c r="L63" s="75">
        <f t="shared" si="5"/>
        <v>926</v>
      </c>
      <c r="M63" s="76">
        <f t="shared" si="4"/>
        <v>154.33333333333334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2.75">
      <c r="A64" s="20" t="s">
        <v>60</v>
      </c>
      <c r="B64" s="73">
        <v>39824</v>
      </c>
      <c r="C64" s="59">
        <v>1</v>
      </c>
      <c r="D64" s="74" t="s">
        <v>73</v>
      </c>
      <c r="E64" s="75">
        <v>159</v>
      </c>
      <c r="F64" s="75">
        <v>246</v>
      </c>
      <c r="G64" s="75">
        <v>174</v>
      </c>
      <c r="H64" s="75">
        <v>223</v>
      </c>
      <c r="I64" s="75">
        <v>175</v>
      </c>
      <c r="J64" s="75">
        <v>200</v>
      </c>
      <c r="K64" s="75"/>
      <c r="L64" s="75">
        <f t="shared" si="5"/>
        <v>1177</v>
      </c>
      <c r="M64" s="76">
        <f t="shared" si="4"/>
        <v>196.16666666666666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2.75">
      <c r="A65" s="20" t="s">
        <v>61</v>
      </c>
      <c r="B65" s="73">
        <v>39825</v>
      </c>
      <c r="C65" s="59">
        <v>2</v>
      </c>
      <c r="D65" s="74" t="s">
        <v>17</v>
      </c>
      <c r="E65" s="75">
        <v>198</v>
      </c>
      <c r="F65" s="75">
        <v>217</v>
      </c>
      <c r="G65" s="75">
        <v>246</v>
      </c>
      <c r="H65" s="75">
        <v>210</v>
      </c>
      <c r="I65" s="75">
        <v>158</v>
      </c>
      <c r="J65" s="75">
        <v>162</v>
      </c>
      <c r="K65" s="75"/>
      <c r="L65" s="75">
        <f t="shared" si="5"/>
        <v>1191</v>
      </c>
      <c r="M65" s="76">
        <f t="shared" si="4"/>
        <v>198.5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2.75">
      <c r="A66" s="20" t="s">
        <v>62</v>
      </c>
      <c r="B66" s="73">
        <v>39825</v>
      </c>
      <c r="C66" s="59">
        <v>2</v>
      </c>
      <c r="D66" s="74" t="s">
        <v>16</v>
      </c>
      <c r="E66" s="75">
        <v>231</v>
      </c>
      <c r="F66" s="75">
        <v>135</v>
      </c>
      <c r="G66" s="75">
        <v>185</v>
      </c>
      <c r="H66" s="75">
        <v>213</v>
      </c>
      <c r="I66" s="75">
        <v>210</v>
      </c>
      <c r="J66" s="75">
        <v>152</v>
      </c>
      <c r="K66" s="75"/>
      <c r="L66" s="75">
        <f aca="true" t="shared" si="6" ref="L66:L78">SUM(E66:J66)</f>
        <v>1126</v>
      </c>
      <c r="M66" s="76">
        <f t="shared" si="4"/>
        <v>187.66666666666666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2.75">
      <c r="A67" s="20" t="s">
        <v>63</v>
      </c>
      <c r="B67" s="73">
        <v>39827</v>
      </c>
      <c r="C67" s="59">
        <v>1</v>
      </c>
      <c r="D67" s="74" t="s">
        <v>30</v>
      </c>
      <c r="E67" s="75">
        <v>129</v>
      </c>
      <c r="F67" s="75">
        <v>175</v>
      </c>
      <c r="G67" s="75">
        <v>130</v>
      </c>
      <c r="H67" s="75">
        <v>126</v>
      </c>
      <c r="I67" s="75">
        <v>132</v>
      </c>
      <c r="J67" s="75">
        <v>212</v>
      </c>
      <c r="K67" s="75"/>
      <c r="L67" s="75">
        <f t="shared" si="6"/>
        <v>904</v>
      </c>
      <c r="M67" s="76">
        <f t="shared" si="4"/>
        <v>150.66666666666666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.75">
      <c r="A68" s="20" t="s">
        <v>64</v>
      </c>
      <c r="B68" s="73">
        <v>39827</v>
      </c>
      <c r="C68" s="59">
        <v>3</v>
      </c>
      <c r="D68" s="74" t="s">
        <v>17</v>
      </c>
      <c r="E68" s="75">
        <v>245</v>
      </c>
      <c r="F68" s="75">
        <v>171</v>
      </c>
      <c r="G68" s="75">
        <v>188</v>
      </c>
      <c r="H68" s="75">
        <v>171</v>
      </c>
      <c r="I68" s="75">
        <v>163</v>
      </c>
      <c r="J68" s="75">
        <v>182</v>
      </c>
      <c r="K68" s="75"/>
      <c r="L68" s="75">
        <f t="shared" si="6"/>
        <v>1120</v>
      </c>
      <c r="M68" s="76">
        <f t="shared" si="4"/>
        <v>186.66666666666666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2.75">
      <c r="A69" s="20" t="s">
        <v>65</v>
      </c>
      <c r="B69" s="73">
        <v>39827</v>
      </c>
      <c r="C69" s="59">
        <v>7</v>
      </c>
      <c r="D69" s="74" t="s">
        <v>20</v>
      </c>
      <c r="E69" s="75">
        <v>151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/>
      <c r="L69" s="75">
        <f>SUM(E69:J69)</f>
        <v>151</v>
      </c>
      <c r="M69" s="76">
        <f t="shared" si="4"/>
        <v>25.166666666666668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2.75">
      <c r="A70" s="20" t="s">
        <v>66</v>
      </c>
      <c r="B70" s="73">
        <v>39827</v>
      </c>
      <c r="C70" s="59">
        <v>4</v>
      </c>
      <c r="D70" s="74" t="s">
        <v>9</v>
      </c>
      <c r="E70" s="75">
        <v>178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/>
      <c r="L70" s="75">
        <f>SUM(E70:J70)</f>
        <v>178</v>
      </c>
      <c r="M70" s="76">
        <f t="shared" si="4"/>
        <v>29.666666666666668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2.75">
      <c r="A71" s="20" t="s">
        <v>67</v>
      </c>
      <c r="B71" s="73">
        <v>39827</v>
      </c>
      <c r="C71" s="59">
        <v>8</v>
      </c>
      <c r="D71" s="74" t="s">
        <v>20</v>
      </c>
      <c r="E71" s="75">
        <v>183</v>
      </c>
      <c r="F71" s="75">
        <v>192</v>
      </c>
      <c r="G71" s="75">
        <v>192</v>
      </c>
      <c r="H71" s="75">
        <v>172</v>
      </c>
      <c r="I71" s="75">
        <v>140</v>
      </c>
      <c r="J71" s="75">
        <v>162</v>
      </c>
      <c r="K71" s="75"/>
      <c r="L71" s="75">
        <f>SUM(E71:J71)</f>
        <v>1041</v>
      </c>
      <c r="M71" s="76">
        <f t="shared" si="4"/>
        <v>173.5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2.75">
      <c r="A72" s="20" t="s">
        <v>68</v>
      </c>
      <c r="B72" s="73">
        <v>39827</v>
      </c>
      <c r="C72" s="59">
        <v>5</v>
      </c>
      <c r="D72" s="74" t="s">
        <v>9</v>
      </c>
      <c r="E72" s="75">
        <v>178</v>
      </c>
      <c r="F72" s="75">
        <v>148</v>
      </c>
      <c r="G72" s="75">
        <v>159</v>
      </c>
      <c r="H72" s="75">
        <v>177</v>
      </c>
      <c r="I72" s="75">
        <v>169</v>
      </c>
      <c r="J72" s="75">
        <v>189</v>
      </c>
      <c r="K72" s="75"/>
      <c r="L72" s="75">
        <f>SUM(E72:J72)</f>
        <v>1020</v>
      </c>
      <c r="M72" s="76">
        <f t="shared" si="4"/>
        <v>170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2.75">
      <c r="A73" s="20" t="s">
        <v>69</v>
      </c>
      <c r="B73" s="73">
        <v>39828</v>
      </c>
      <c r="C73" s="59">
        <v>4</v>
      </c>
      <c r="D73" s="74" t="s">
        <v>8</v>
      </c>
      <c r="E73" s="75">
        <v>206</v>
      </c>
      <c r="F73" s="75">
        <v>257</v>
      </c>
      <c r="G73" s="75">
        <v>257</v>
      </c>
      <c r="H73" s="75">
        <v>196</v>
      </c>
      <c r="I73" s="75">
        <v>256</v>
      </c>
      <c r="J73" s="75">
        <v>185</v>
      </c>
      <c r="K73" s="75"/>
      <c r="L73" s="75">
        <f t="shared" si="6"/>
        <v>1357</v>
      </c>
      <c r="M73" s="76">
        <f t="shared" si="4"/>
        <v>226.16666666666666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20" t="s">
        <v>70</v>
      </c>
      <c r="B74" s="73">
        <v>39828</v>
      </c>
      <c r="C74" s="59">
        <v>6</v>
      </c>
      <c r="D74" s="74" t="s">
        <v>9</v>
      </c>
      <c r="E74" s="75">
        <v>221</v>
      </c>
      <c r="F74" s="75">
        <v>130</v>
      </c>
      <c r="G74" s="75">
        <v>142</v>
      </c>
      <c r="H74" s="75">
        <v>193</v>
      </c>
      <c r="I74" s="75">
        <v>152</v>
      </c>
      <c r="J74" s="75">
        <v>140</v>
      </c>
      <c r="K74" s="75"/>
      <c r="L74" s="75">
        <f t="shared" si="6"/>
        <v>978</v>
      </c>
      <c r="M74" s="76">
        <f t="shared" si="4"/>
        <v>163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20" t="s">
        <v>77</v>
      </c>
      <c r="B75" s="73">
        <v>39830</v>
      </c>
      <c r="C75" s="59">
        <v>2</v>
      </c>
      <c r="D75" s="74" t="s">
        <v>71</v>
      </c>
      <c r="E75" s="75">
        <v>155</v>
      </c>
      <c r="F75" s="75">
        <v>170</v>
      </c>
      <c r="G75" s="75">
        <v>175</v>
      </c>
      <c r="H75" s="75">
        <v>118</v>
      </c>
      <c r="I75" s="75">
        <v>158</v>
      </c>
      <c r="J75" s="75">
        <v>144</v>
      </c>
      <c r="K75" s="75"/>
      <c r="L75" s="75">
        <f t="shared" si="6"/>
        <v>920</v>
      </c>
      <c r="M75" s="76">
        <f t="shared" si="4"/>
        <v>153.33333333333334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2.75">
      <c r="A76" s="20" t="s">
        <v>78</v>
      </c>
      <c r="B76" s="73">
        <v>39830</v>
      </c>
      <c r="C76" s="59">
        <v>2</v>
      </c>
      <c r="D76" s="74" t="s">
        <v>18</v>
      </c>
      <c r="E76" s="75">
        <v>151</v>
      </c>
      <c r="F76" s="75">
        <v>180</v>
      </c>
      <c r="G76" s="75">
        <v>163</v>
      </c>
      <c r="H76" s="75">
        <v>160</v>
      </c>
      <c r="I76" s="75">
        <v>177</v>
      </c>
      <c r="J76" s="75">
        <v>141</v>
      </c>
      <c r="K76" s="75"/>
      <c r="L76" s="75">
        <f t="shared" si="6"/>
        <v>972</v>
      </c>
      <c r="M76" s="76">
        <f t="shared" si="4"/>
        <v>162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2.75">
      <c r="A77" s="20" t="s">
        <v>79</v>
      </c>
      <c r="B77" s="73">
        <v>39831</v>
      </c>
      <c r="C77" s="59">
        <v>1</v>
      </c>
      <c r="D77" s="74" t="s">
        <v>140</v>
      </c>
      <c r="E77" s="75">
        <v>187</v>
      </c>
      <c r="F77" s="75">
        <v>200</v>
      </c>
      <c r="G77" s="75">
        <v>196</v>
      </c>
      <c r="H77" s="75">
        <v>156</v>
      </c>
      <c r="I77" s="75">
        <v>183</v>
      </c>
      <c r="J77" s="75">
        <v>220</v>
      </c>
      <c r="K77" s="75"/>
      <c r="L77" s="75">
        <f t="shared" si="6"/>
        <v>1142</v>
      </c>
      <c r="M77" s="76">
        <f t="shared" si="4"/>
        <v>190.33333333333334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2.75">
      <c r="A78" s="20" t="s">
        <v>80</v>
      </c>
      <c r="B78" s="73">
        <v>39831</v>
      </c>
      <c r="C78" s="59">
        <v>3</v>
      </c>
      <c r="D78" s="74" t="s">
        <v>18</v>
      </c>
      <c r="E78" s="75">
        <v>124</v>
      </c>
      <c r="F78" s="75">
        <v>151</v>
      </c>
      <c r="G78" s="75">
        <v>153</v>
      </c>
      <c r="H78" s="75">
        <v>146</v>
      </c>
      <c r="I78" s="75">
        <v>154</v>
      </c>
      <c r="J78" s="75">
        <v>137</v>
      </c>
      <c r="K78" s="75"/>
      <c r="L78" s="75">
        <f t="shared" si="6"/>
        <v>865</v>
      </c>
      <c r="M78" s="76">
        <f t="shared" si="4"/>
        <v>144.16666666666666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2.75">
      <c r="A79" s="20" t="s">
        <v>81</v>
      </c>
      <c r="B79" s="73">
        <v>39831</v>
      </c>
      <c r="C79" s="59">
        <v>2</v>
      </c>
      <c r="D79" s="74" t="s">
        <v>72</v>
      </c>
      <c r="E79" s="75">
        <v>210</v>
      </c>
      <c r="F79" s="75">
        <v>211</v>
      </c>
      <c r="G79" s="75">
        <v>154</v>
      </c>
      <c r="H79" s="75">
        <v>145</v>
      </c>
      <c r="I79" s="75">
        <v>194</v>
      </c>
      <c r="J79" s="75">
        <v>170</v>
      </c>
      <c r="K79" s="75"/>
      <c r="L79" s="75">
        <f>SUM(E79:J79)</f>
        <v>1084</v>
      </c>
      <c r="M79" s="76">
        <f t="shared" si="4"/>
        <v>180.66666666666666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2.75">
      <c r="A80" s="20" t="s">
        <v>82</v>
      </c>
      <c r="B80" s="73">
        <v>39831</v>
      </c>
      <c r="C80" s="59">
        <v>2</v>
      </c>
      <c r="D80" s="74" t="s">
        <v>73</v>
      </c>
      <c r="E80" s="75">
        <v>213</v>
      </c>
      <c r="F80" s="75">
        <v>214</v>
      </c>
      <c r="G80" s="75">
        <v>169</v>
      </c>
      <c r="H80" s="75">
        <v>191</v>
      </c>
      <c r="I80" s="75">
        <v>190</v>
      </c>
      <c r="J80" s="75">
        <v>257</v>
      </c>
      <c r="K80" s="75"/>
      <c r="L80" s="75">
        <f>SUM(E80:J80)</f>
        <v>1234</v>
      </c>
      <c r="M80" s="76">
        <f t="shared" si="4"/>
        <v>205.66666666666666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2.75">
      <c r="A81" s="20" t="s">
        <v>83</v>
      </c>
      <c r="B81" s="73">
        <v>39835</v>
      </c>
      <c r="C81" s="59">
        <v>4</v>
      </c>
      <c r="D81" s="74" t="s">
        <v>17</v>
      </c>
      <c r="E81" s="75">
        <v>188</v>
      </c>
      <c r="F81" s="75">
        <v>195</v>
      </c>
      <c r="G81" s="75">
        <v>196</v>
      </c>
      <c r="H81" s="75">
        <v>235</v>
      </c>
      <c r="I81" s="75">
        <v>138</v>
      </c>
      <c r="J81" s="75">
        <v>200</v>
      </c>
      <c r="K81" s="75"/>
      <c r="L81" s="75">
        <f>SUM(E81:J81)</f>
        <v>1152</v>
      </c>
      <c r="M81" s="76">
        <f t="shared" si="4"/>
        <v>192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13" s="57" customFormat="1" ht="12.75">
      <c r="A82" s="20" t="s">
        <v>84</v>
      </c>
      <c r="B82" s="73">
        <v>39835</v>
      </c>
      <c r="C82" s="59">
        <v>2</v>
      </c>
      <c r="D82" s="74" t="s">
        <v>30</v>
      </c>
      <c r="E82" s="75">
        <v>162</v>
      </c>
      <c r="F82" s="75">
        <v>205</v>
      </c>
      <c r="G82" s="75">
        <v>146</v>
      </c>
      <c r="H82" s="75">
        <v>140</v>
      </c>
      <c r="I82" s="75">
        <v>157</v>
      </c>
      <c r="J82" s="75">
        <v>170</v>
      </c>
      <c r="K82" s="75"/>
      <c r="L82" s="75">
        <f>SUM(E82:J82)</f>
        <v>980</v>
      </c>
      <c r="M82" s="76">
        <f t="shared" si="4"/>
        <v>163.33333333333334</v>
      </c>
    </row>
    <row r="83" spans="1:30" ht="12.75">
      <c r="A83" s="20" t="s">
        <v>85</v>
      </c>
      <c r="B83" s="73">
        <v>39838</v>
      </c>
      <c r="C83" s="59">
        <v>2</v>
      </c>
      <c r="D83" s="74" t="s">
        <v>140</v>
      </c>
      <c r="E83" s="75">
        <v>193</v>
      </c>
      <c r="F83" s="75">
        <v>174</v>
      </c>
      <c r="G83" s="75">
        <v>179</v>
      </c>
      <c r="H83" s="75">
        <v>160</v>
      </c>
      <c r="I83" s="75">
        <v>172</v>
      </c>
      <c r="J83" s="75">
        <v>191</v>
      </c>
      <c r="K83" s="75"/>
      <c r="L83" s="75">
        <f aca="true" t="shared" si="7" ref="L83:L94">SUM(E83:J83)</f>
        <v>1069</v>
      </c>
      <c r="M83" s="76">
        <f t="shared" si="4"/>
        <v>178.16666666666666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2.75">
      <c r="A84" s="20" t="s">
        <v>86</v>
      </c>
      <c r="B84" s="73">
        <v>39838</v>
      </c>
      <c r="C84" s="59">
        <v>4</v>
      </c>
      <c r="D84" s="74" t="s">
        <v>18</v>
      </c>
      <c r="E84" s="75">
        <v>167</v>
      </c>
      <c r="F84" s="75">
        <v>166</v>
      </c>
      <c r="G84" s="75">
        <v>163</v>
      </c>
      <c r="H84" s="75">
        <v>148</v>
      </c>
      <c r="I84" s="75">
        <v>154</v>
      </c>
      <c r="J84" s="75">
        <v>157</v>
      </c>
      <c r="K84" s="75"/>
      <c r="L84" s="75">
        <f t="shared" si="7"/>
        <v>955</v>
      </c>
      <c r="M84" s="76">
        <f t="shared" si="4"/>
        <v>159.16666666666666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2.75">
      <c r="A85" s="20" t="s">
        <v>87</v>
      </c>
      <c r="B85" s="73">
        <v>39838</v>
      </c>
      <c r="C85" s="59">
        <v>3</v>
      </c>
      <c r="D85" s="74" t="s">
        <v>72</v>
      </c>
      <c r="E85" s="75">
        <v>228</v>
      </c>
      <c r="F85" s="75">
        <v>149</v>
      </c>
      <c r="G85" s="75">
        <v>126</v>
      </c>
      <c r="H85" s="75">
        <v>147</v>
      </c>
      <c r="I85" s="75">
        <v>0</v>
      </c>
      <c r="J85" s="75">
        <v>0</v>
      </c>
      <c r="K85" s="75"/>
      <c r="L85" s="75">
        <f t="shared" si="7"/>
        <v>650</v>
      </c>
      <c r="M85" s="76">
        <f t="shared" si="4"/>
        <v>108.33333333333333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2.75">
      <c r="A86" s="20" t="s">
        <v>88</v>
      </c>
      <c r="B86" s="73">
        <v>39838</v>
      </c>
      <c r="C86" s="59">
        <v>3</v>
      </c>
      <c r="D86" s="74" t="s">
        <v>73</v>
      </c>
      <c r="E86" s="75">
        <v>158</v>
      </c>
      <c r="F86" s="75">
        <v>194</v>
      </c>
      <c r="G86" s="75">
        <v>176</v>
      </c>
      <c r="H86" s="75">
        <v>160</v>
      </c>
      <c r="I86" s="75">
        <v>0</v>
      </c>
      <c r="J86" s="75">
        <v>0</v>
      </c>
      <c r="K86" s="75"/>
      <c r="L86" s="75">
        <f t="shared" si="7"/>
        <v>688</v>
      </c>
      <c r="M86" s="76">
        <f t="shared" si="4"/>
        <v>114.66666666666667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2.75">
      <c r="A87" s="20" t="s">
        <v>89</v>
      </c>
      <c r="B87" s="73">
        <v>39838</v>
      </c>
      <c r="C87" s="59">
        <v>3</v>
      </c>
      <c r="D87" s="74" t="s">
        <v>71</v>
      </c>
      <c r="E87" s="75">
        <v>161</v>
      </c>
      <c r="F87" s="75">
        <v>160</v>
      </c>
      <c r="G87" s="75">
        <v>150</v>
      </c>
      <c r="H87" s="75">
        <v>182</v>
      </c>
      <c r="I87" s="75">
        <v>163</v>
      </c>
      <c r="J87" s="75">
        <v>113</v>
      </c>
      <c r="K87" s="75"/>
      <c r="L87" s="75">
        <f t="shared" si="7"/>
        <v>929</v>
      </c>
      <c r="M87" s="76">
        <f t="shared" si="4"/>
        <v>154.83333333333334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2.75">
      <c r="A88" s="20" t="s">
        <v>90</v>
      </c>
      <c r="B88" s="73">
        <v>39838</v>
      </c>
      <c r="C88" s="53">
        <v>9</v>
      </c>
      <c r="D88" s="74" t="s">
        <v>20</v>
      </c>
      <c r="E88" s="42">
        <v>222</v>
      </c>
      <c r="F88" s="42">
        <v>182</v>
      </c>
      <c r="G88" s="42">
        <v>232</v>
      </c>
      <c r="H88" s="42">
        <v>178</v>
      </c>
      <c r="I88" s="42">
        <v>171</v>
      </c>
      <c r="J88" s="42">
        <v>157</v>
      </c>
      <c r="K88" s="42"/>
      <c r="L88" s="75">
        <f t="shared" si="7"/>
        <v>1142</v>
      </c>
      <c r="M88" s="76">
        <f t="shared" si="4"/>
        <v>190.33333333333334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2.75">
      <c r="A89" s="20" t="s">
        <v>92</v>
      </c>
      <c r="B89" s="73">
        <v>39841</v>
      </c>
      <c r="C89" s="53">
        <v>3</v>
      </c>
      <c r="D89" s="74" t="s">
        <v>140</v>
      </c>
      <c r="E89" s="42">
        <v>142</v>
      </c>
      <c r="F89" s="42">
        <v>204</v>
      </c>
      <c r="G89" s="42">
        <v>258</v>
      </c>
      <c r="H89" s="42">
        <v>181</v>
      </c>
      <c r="I89" s="42">
        <v>138</v>
      </c>
      <c r="J89" s="42">
        <v>160</v>
      </c>
      <c r="K89" s="42"/>
      <c r="L89" s="75">
        <f t="shared" si="7"/>
        <v>1083</v>
      </c>
      <c r="M89" s="76">
        <f t="shared" si="4"/>
        <v>180.5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2.75">
      <c r="A90" s="20" t="s">
        <v>93</v>
      </c>
      <c r="B90" s="73">
        <v>39841</v>
      </c>
      <c r="C90" s="53">
        <v>5</v>
      </c>
      <c r="D90" s="74" t="s">
        <v>18</v>
      </c>
      <c r="E90" s="42">
        <v>137</v>
      </c>
      <c r="F90" s="42">
        <v>147</v>
      </c>
      <c r="G90" s="42">
        <v>169</v>
      </c>
      <c r="H90" s="42">
        <v>166</v>
      </c>
      <c r="I90" s="42">
        <v>138</v>
      </c>
      <c r="J90" s="42">
        <v>155</v>
      </c>
      <c r="K90" s="42"/>
      <c r="L90" s="75">
        <f t="shared" si="7"/>
        <v>912</v>
      </c>
      <c r="M90" s="76">
        <f t="shared" si="4"/>
        <v>152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.75">
      <c r="A91" s="20" t="s">
        <v>94</v>
      </c>
      <c r="B91" s="73">
        <v>39842</v>
      </c>
      <c r="C91" s="53">
        <v>5</v>
      </c>
      <c r="D91" s="74" t="s">
        <v>8</v>
      </c>
      <c r="E91" s="42">
        <v>181</v>
      </c>
      <c r="F91" s="42">
        <v>161</v>
      </c>
      <c r="G91" s="42">
        <v>201</v>
      </c>
      <c r="H91" s="42">
        <v>225</v>
      </c>
      <c r="I91" s="42">
        <v>202</v>
      </c>
      <c r="J91" s="42">
        <v>172</v>
      </c>
      <c r="K91" s="42"/>
      <c r="L91" s="75">
        <f t="shared" si="7"/>
        <v>1142</v>
      </c>
      <c r="M91" s="76">
        <f t="shared" si="4"/>
        <v>190.33333333333334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2.75">
      <c r="A92" s="20" t="s">
        <v>95</v>
      </c>
      <c r="B92" s="73">
        <v>39842</v>
      </c>
      <c r="C92" s="53">
        <v>10</v>
      </c>
      <c r="D92" s="74" t="s">
        <v>20</v>
      </c>
      <c r="E92" s="42">
        <v>215</v>
      </c>
      <c r="F92" s="42">
        <v>191</v>
      </c>
      <c r="G92" s="42">
        <v>202</v>
      </c>
      <c r="H92" s="42">
        <v>186</v>
      </c>
      <c r="I92" s="42">
        <v>201</v>
      </c>
      <c r="J92" s="42">
        <v>192</v>
      </c>
      <c r="K92" s="42"/>
      <c r="L92" s="75">
        <f t="shared" si="7"/>
        <v>1187</v>
      </c>
      <c r="M92" s="76">
        <f t="shared" si="4"/>
        <v>197.83333333333334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2.75">
      <c r="A93" s="20" t="s">
        <v>96</v>
      </c>
      <c r="B93" s="73">
        <v>39843</v>
      </c>
      <c r="C93" s="53">
        <v>3</v>
      </c>
      <c r="D93" s="74" t="s">
        <v>30</v>
      </c>
      <c r="E93" s="42">
        <v>168</v>
      </c>
      <c r="F93" s="42">
        <v>160</v>
      </c>
      <c r="G93" s="42">
        <v>144</v>
      </c>
      <c r="H93" s="42">
        <v>172</v>
      </c>
      <c r="I93" s="42">
        <v>178</v>
      </c>
      <c r="J93" s="42">
        <v>167</v>
      </c>
      <c r="K93" s="42"/>
      <c r="L93" s="75">
        <f t="shared" si="7"/>
        <v>989</v>
      </c>
      <c r="M93" s="76">
        <f t="shared" si="4"/>
        <v>164.83333333333334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2.75">
      <c r="A94" s="20" t="s">
        <v>97</v>
      </c>
      <c r="B94" s="73">
        <v>39843</v>
      </c>
      <c r="C94" s="53">
        <v>5</v>
      </c>
      <c r="D94" s="74" t="s">
        <v>17</v>
      </c>
      <c r="E94" s="42">
        <v>189</v>
      </c>
      <c r="F94" s="42">
        <v>160</v>
      </c>
      <c r="G94" s="42">
        <v>167</v>
      </c>
      <c r="H94" s="42">
        <v>142</v>
      </c>
      <c r="I94" s="42">
        <v>151</v>
      </c>
      <c r="J94" s="42">
        <v>170</v>
      </c>
      <c r="K94" s="42"/>
      <c r="L94" s="75">
        <f t="shared" si="7"/>
        <v>979</v>
      </c>
      <c r="M94" s="76">
        <f t="shared" si="4"/>
        <v>163.16666666666666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2.75">
      <c r="A95" s="25"/>
      <c r="B95" s="89"/>
      <c r="C95" s="25"/>
      <c r="D95" s="92"/>
      <c r="E95" s="90"/>
      <c r="F95" s="90"/>
      <c r="G95" s="90"/>
      <c r="H95" s="90"/>
      <c r="I95" s="90"/>
      <c r="J95" s="90"/>
      <c r="K95" s="90"/>
      <c r="L95" s="90"/>
      <c r="M95" s="91"/>
      <c r="N95" s="23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2.75">
      <c r="A96" s="25"/>
      <c r="B96" s="89"/>
      <c r="C96" s="25"/>
      <c r="D96" s="23"/>
      <c r="E96" s="90"/>
      <c r="F96" s="90"/>
      <c r="G96" s="90"/>
      <c r="H96" s="90"/>
      <c r="I96" s="90"/>
      <c r="J96" s="90"/>
      <c r="K96" s="90"/>
      <c r="L96" s="90"/>
      <c r="M96" s="91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2.75">
      <c r="A97" s="88"/>
      <c r="B97" s="89"/>
      <c r="C97" s="25"/>
      <c r="D97" s="23"/>
      <c r="E97" s="90"/>
      <c r="F97" s="90"/>
      <c r="G97" s="90"/>
      <c r="H97" s="90"/>
      <c r="I97" s="90"/>
      <c r="J97" s="90"/>
      <c r="K97" s="90"/>
      <c r="L97" s="90"/>
      <c r="M97" s="91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2.75">
      <c r="A98" s="25"/>
      <c r="B98" s="89"/>
      <c r="C98" s="25"/>
      <c r="D98" s="23"/>
      <c r="E98" s="90"/>
      <c r="F98" s="90"/>
      <c r="G98" s="90"/>
      <c r="H98" s="90"/>
      <c r="I98" s="90"/>
      <c r="J98" s="90"/>
      <c r="K98" s="90"/>
      <c r="L98" s="90"/>
      <c r="M98" s="91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2.75">
      <c r="A99" s="25"/>
      <c r="B99" s="89"/>
      <c r="C99" s="25"/>
      <c r="D99" s="23"/>
      <c r="E99" s="90"/>
      <c r="F99" s="90"/>
      <c r="G99" s="90"/>
      <c r="H99" s="90"/>
      <c r="I99" s="90"/>
      <c r="J99" s="90"/>
      <c r="K99" s="90"/>
      <c r="L99" s="90"/>
      <c r="M99" s="91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2.75">
      <c r="A100" s="25"/>
      <c r="B100" s="89"/>
      <c r="C100" s="25"/>
      <c r="D100" s="92"/>
      <c r="E100" s="90"/>
      <c r="F100" s="90"/>
      <c r="G100" s="90"/>
      <c r="H100" s="90"/>
      <c r="I100" s="90"/>
      <c r="J100" s="90"/>
      <c r="K100" s="90"/>
      <c r="L100" s="90"/>
      <c r="M100" s="91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2.75">
      <c r="A101" s="25"/>
      <c r="B101" s="89"/>
      <c r="C101" s="25"/>
      <c r="D101" s="92"/>
      <c r="E101" s="90"/>
      <c r="F101" s="90"/>
      <c r="G101" s="90"/>
      <c r="H101" s="90"/>
      <c r="I101" s="90"/>
      <c r="J101" s="90"/>
      <c r="K101" s="90"/>
      <c r="L101" s="90"/>
      <c r="M101" s="91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2.75">
      <c r="A102" s="25"/>
      <c r="B102" s="89"/>
      <c r="C102" s="25"/>
      <c r="D102" s="23"/>
      <c r="E102" s="90"/>
      <c r="F102" s="90"/>
      <c r="G102" s="90"/>
      <c r="H102" s="90"/>
      <c r="I102" s="90"/>
      <c r="J102" s="90"/>
      <c r="K102" s="90"/>
      <c r="L102" s="90"/>
      <c r="M102" s="91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2.75">
      <c r="A103" s="25"/>
      <c r="B103" s="89"/>
      <c r="C103" s="25"/>
      <c r="D103" s="23"/>
      <c r="E103" s="90"/>
      <c r="F103" s="90"/>
      <c r="G103" s="90"/>
      <c r="H103" s="90"/>
      <c r="I103" s="90"/>
      <c r="J103" s="90"/>
      <c r="K103" s="90"/>
      <c r="L103" s="90"/>
      <c r="M103" s="91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2.75">
      <c r="A104" s="25"/>
      <c r="B104" s="89"/>
      <c r="C104" s="25"/>
      <c r="D104" s="92"/>
      <c r="E104" s="90"/>
      <c r="F104" s="90"/>
      <c r="G104" s="90"/>
      <c r="H104" s="90"/>
      <c r="I104" s="90"/>
      <c r="J104" s="90"/>
      <c r="K104" s="90"/>
      <c r="L104" s="90"/>
      <c r="M104" s="91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2.75">
      <c r="A105" s="25"/>
      <c r="B105" s="89"/>
      <c r="C105" s="38"/>
      <c r="D105" s="92"/>
      <c r="E105" s="22"/>
      <c r="F105" s="22"/>
      <c r="G105" s="22"/>
      <c r="H105" s="22"/>
      <c r="I105" s="22"/>
      <c r="J105" s="22"/>
      <c r="K105" s="22"/>
      <c r="L105" s="90"/>
      <c r="M105" s="91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2.75">
      <c r="A106" s="25"/>
      <c r="B106" s="89"/>
      <c r="C106" s="38"/>
      <c r="D106" s="92"/>
      <c r="E106" s="22"/>
      <c r="F106" s="22"/>
      <c r="G106" s="22"/>
      <c r="H106" s="22"/>
      <c r="I106" s="22"/>
      <c r="J106" s="22"/>
      <c r="K106" s="22"/>
      <c r="L106" s="90"/>
      <c r="M106" s="91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2.75">
      <c r="A107" s="25"/>
      <c r="B107" s="89"/>
      <c r="C107" s="25"/>
      <c r="D107" s="92"/>
      <c r="E107" s="90"/>
      <c r="F107" s="90"/>
      <c r="G107" s="90"/>
      <c r="H107" s="90"/>
      <c r="I107" s="90"/>
      <c r="J107" s="90"/>
      <c r="K107" s="90"/>
      <c r="L107" s="90"/>
      <c r="M107" s="91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2.75">
      <c r="A108" s="25"/>
      <c r="B108" s="89"/>
      <c r="C108" s="25"/>
      <c r="D108" s="92"/>
      <c r="E108" s="90"/>
      <c r="F108" s="90"/>
      <c r="G108" s="90"/>
      <c r="H108" s="90"/>
      <c r="I108" s="90"/>
      <c r="J108" s="90"/>
      <c r="K108" s="90"/>
      <c r="L108" s="90"/>
      <c r="M108" s="91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2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</sheetData>
  <mergeCells count="2">
    <mergeCell ref="F7:G7"/>
    <mergeCell ref="F24:G24"/>
  </mergeCells>
  <conditionalFormatting sqref="F24 H16:H22 H24:H32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17"/>
  <sheetViews>
    <sheetView workbookViewId="0" topLeftCell="A1">
      <selection activeCell="H9" sqref="H9:H14"/>
    </sheetView>
  </sheetViews>
  <sheetFormatPr defaultColWidth="9.140625" defaultRowHeight="12.75"/>
  <cols>
    <col min="2" max="2" width="11.8515625" style="0" customWidth="1"/>
    <col min="4" max="4" width="20.8515625" style="0" customWidth="1"/>
    <col min="5" max="5" width="12.421875" style="0" bestFit="1" customWidth="1"/>
  </cols>
  <sheetData>
    <row r="1" spans="1:24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>
      <c r="A3" s="4"/>
      <c r="B3" s="37"/>
      <c r="C3" s="38"/>
      <c r="D3" s="23"/>
      <c r="E3" s="22"/>
      <c r="F3" s="22"/>
      <c r="G3" s="22"/>
      <c r="H3" s="22"/>
      <c r="I3" s="22"/>
      <c r="J3" s="2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>
      <c r="A4" s="4"/>
      <c r="B4" s="32"/>
      <c r="C4" s="117" t="s">
        <v>23</v>
      </c>
      <c r="D4" s="118"/>
      <c r="E4" s="119"/>
      <c r="F4" s="4"/>
      <c r="G4" s="4"/>
      <c r="H4" s="33"/>
      <c r="I4" s="4"/>
      <c r="J4" s="2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">
      <c r="A5" s="4"/>
      <c r="B5" s="32"/>
      <c r="C5" s="117"/>
      <c r="D5" s="118"/>
      <c r="E5" s="119"/>
      <c r="F5" s="4"/>
      <c r="G5" s="4"/>
      <c r="H5" s="33"/>
      <c r="I5" s="4"/>
      <c r="J5" s="2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4"/>
      <c r="B6" s="32"/>
      <c r="C6" s="1"/>
      <c r="D6" s="8"/>
      <c r="E6" s="1"/>
      <c r="F6" s="4"/>
      <c r="G6" s="4" t="s">
        <v>143</v>
      </c>
      <c r="H6" s="1"/>
      <c r="I6" s="4"/>
      <c r="J6" s="2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2.75">
      <c r="A7" s="4"/>
      <c r="B7" s="32"/>
      <c r="C7" s="1"/>
      <c r="D7" s="116" t="s">
        <v>138</v>
      </c>
      <c r="E7" s="1"/>
      <c r="F7" s="4"/>
      <c r="G7" s="4"/>
      <c r="H7" s="1"/>
      <c r="I7" s="4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s="4"/>
      <c r="B8" s="32"/>
      <c r="C8" s="70" t="s">
        <v>3</v>
      </c>
      <c r="D8" s="71" t="s">
        <v>4</v>
      </c>
      <c r="E8" s="70" t="s">
        <v>6</v>
      </c>
      <c r="F8" s="161" t="s">
        <v>7</v>
      </c>
      <c r="G8" s="162"/>
      <c r="H8" s="72" t="s">
        <v>25</v>
      </c>
      <c r="I8" s="1"/>
      <c r="J8" s="2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s="4"/>
      <c r="B9" s="32"/>
      <c r="C9" s="14" t="s">
        <v>33</v>
      </c>
      <c r="D9" s="74" t="s">
        <v>20</v>
      </c>
      <c r="E9" s="75">
        <v>1359</v>
      </c>
      <c r="F9" s="81">
        <f aca="true" t="shared" si="0" ref="F9:F14">E9/6</f>
        <v>226.5</v>
      </c>
      <c r="G9" s="49"/>
      <c r="H9" s="16">
        <v>20</v>
      </c>
      <c r="I9" s="1"/>
      <c r="J9" s="2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2.75">
      <c r="A10" s="4"/>
      <c r="B10" s="32"/>
      <c r="C10" s="14" t="s">
        <v>34</v>
      </c>
      <c r="D10" s="74" t="s">
        <v>21</v>
      </c>
      <c r="E10" s="75">
        <v>1294</v>
      </c>
      <c r="F10" s="81">
        <f t="shared" si="0"/>
        <v>215.66666666666666</v>
      </c>
      <c r="G10" s="49"/>
      <c r="H10" s="16">
        <v>17</v>
      </c>
      <c r="I10" s="1"/>
      <c r="J10" s="2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2.75">
      <c r="A11" s="4"/>
      <c r="B11" s="32"/>
      <c r="C11" s="14" t="s">
        <v>35</v>
      </c>
      <c r="D11" s="74" t="s">
        <v>8</v>
      </c>
      <c r="E11" s="75">
        <v>1250</v>
      </c>
      <c r="F11" s="81">
        <f t="shared" si="0"/>
        <v>208.33333333333334</v>
      </c>
      <c r="G11" s="49"/>
      <c r="H11" s="16">
        <v>15</v>
      </c>
      <c r="I11" s="1"/>
      <c r="J11" s="2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2.75">
      <c r="A12" s="4"/>
      <c r="B12" s="32"/>
      <c r="C12" s="14" t="s">
        <v>36</v>
      </c>
      <c r="D12" s="74" t="s">
        <v>73</v>
      </c>
      <c r="E12" s="75">
        <v>1201</v>
      </c>
      <c r="F12" s="81">
        <f t="shared" si="0"/>
        <v>200.16666666666666</v>
      </c>
      <c r="G12" s="49"/>
      <c r="H12" s="16">
        <v>13</v>
      </c>
      <c r="I12" s="1"/>
      <c r="J12" s="2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2.75">
      <c r="A13" s="4"/>
      <c r="B13" s="32"/>
      <c r="C13" s="14" t="s">
        <v>37</v>
      </c>
      <c r="D13" s="74" t="s">
        <v>9</v>
      </c>
      <c r="E13" s="75">
        <v>1149</v>
      </c>
      <c r="F13" s="81">
        <f t="shared" si="0"/>
        <v>191.5</v>
      </c>
      <c r="G13" s="49"/>
      <c r="H13" s="16">
        <v>12</v>
      </c>
      <c r="I13" s="1"/>
      <c r="J13" s="2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.75">
      <c r="A14" s="4"/>
      <c r="B14" s="32"/>
      <c r="C14" s="14" t="s">
        <v>38</v>
      </c>
      <c r="D14" s="74" t="s">
        <v>140</v>
      </c>
      <c r="E14" s="75">
        <v>1126</v>
      </c>
      <c r="F14" s="84">
        <f t="shared" si="0"/>
        <v>187.66666666666666</v>
      </c>
      <c r="G14" s="48"/>
      <c r="H14" s="16">
        <v>11</v>
      </c>
      <c r="I14" s="1"/>
      <c r="J14" s="2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.75">
      <c r="A15" s="4"/>
      <c r="B15" s="32"/>
      <c r="C15" s="22"/>
      <c r="D15" s="105"/>
      <c r="E15" s="104"/>
      <c r="F15" s="62"/>
      <c r="G15" s="62"/>
      <c r="H15" s="24"/>
      <c r="I15" s="1"/>
      <c r="J15" s="2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2.75">
      <c r="A16" s="4"/>
      <c r="B16" s="32"/>
      <c r="C16" s="22"/>
      <c r="D16" s="92"/>
      <c r="E16" s="104"/>
      <c r="F16" s="62"/>
      <c r="G16" s="62"/>
      <c r="H16" s="24"/>
      <c r="I16" s="1"/>
      <c r="J16" s="2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2.75">
      <c r="A17" s="4"/>
      <c r="B17" s="32"/>
      <c r="C17" s="69"/>
      <c r="D17" s="82"/>
      <c r="E17" s="69"/>
      <c r="F17" s="62"/>
      <c r="G17" s="62"/>
      <c r="H17" s="24"/>
      <c r="I17" s="1"/>
      <c r="J17" s="2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2.75">
      <c r="A18" s="4"/>
      <c r="B18" s="32"/>
      <c r="C18" s="104"/>
      <c r="D18" s="105"/>
      <c r="E18" s="104"/>
      <c r="F18" s="62"/>
      <c r="G18" s="62"/>
      <c r="H18" s="24"/>
      <c r="I18" s="1"/>
      <c r="J18" s="2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2.75">
      <c r="A19" s="4"/>
      <c r="B19" s="32"/>
      <c r="C19" s="22"/>
      <c r="D19" s="82"/>
      <c r="E19" s="69"/>
      <c r="F19" s="62"/>
      <c r="G19" s="62"/>
      <c r="H19" s="38"/>
      <c r="I19" s="1"/>
      <c r="J19" s="2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2.75">
      <c r="A20" s="4"/>
      <c r="B20" s="32"/>
      <c r="C20" s="1"/>
      <c r="D20" s="116" t="s">
        <v>137</v>
      </c>
      <c r="E20" s="1"/>
      <c r="F20" s="4"/>
      <c r="G20" s="4"/>
      <c r="H20" s="4"/>
      <c r="I20" s="4"/>
      <c r="J20" s="2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2.75">
      <c r="A21" s="4"/>
      <c r="B21" s="32"/>
      <c r="C21" s="70" t="s">
        <v>3</v>
      </c>
      <c r="D21" s="101" t="s">
        <v>4</v>
      </c>
      <c r="E21" s="102" t="s">
        <v>6</v>
      </c>
      <c r="F21" s="165" t="s">
        <v>7</v>
      </c>
      <c r="G21" s="166"/>
      <c r="H21" s="72" t="s">
        <v>25</v>
      </c>
      <c r="I21" s="1"/>
      <c r="J21" s="2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2.75">
      <c r="A22" s="4"/>
      <c r="B22" s="32"/>
      <c r="C22" s="14" t="s">
        <v>33</v>
      </c>
      <c r="D22" s="74" t="s">
        <v>30</v>
      </c>
      <c r="E22" s="75">
        <v>1135</v>
      </c>
      <c r="F22" s="77">
        <f aca="true" t="shared" si="1" ref="F22:F28">E22/6</f>
        <v>189.16666666666666</v>
      </c>
      <c r="G22" s="49"/>
      <c r="H22" s="16">
        <v>20</v>
      </c>
      <c r="I22" s="1"/>
      <c r="J22" s="2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2.75">
      <c r="A23" s="4"/>
      <c r="B23" s="32"/>
      <c r="C23" s="14" t="s">
        <v>34</v>
      </c>
      <c r="D23" s="74" t="s">
        <v>17</v>
      </c>
      <c r="E23" s="75">
        <v>1131</v>
      </c>
      <c r="F23" s="77">
        <f t="shared" si="1"/>
        <v>188.5</v>
      </c>
      <c r="G23" s="49"/>
      <c r="H23" s="16">
        <v>17</v>
      </c>
      <c r="I23" s="1"/>
      <c r="J23" s="2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2.75">
      <c r="A24" s="4"/>
      <c r="B24" s="32"/>
      <c r="C24" s="14" t="s">
        <v>35</v>
      </c>
      <c r="D24" s="74" t="s">
        <v>72</v>
      </c>
      <c r="E24" s="75">
        <v>1065</v>
      </c>
      <c r="F24" s="77">
        <f t="shared" si="1"/>
        <v>177.5</v>
      </c>
      <c r="G24" s="49"/>
      <c r="H24" s="16">
        <v>15</v>
      </c>
      <c r="I24" s="1"/>
      <c r="J24" s="2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2.75">
      <c r="A25" s="4"/>
      <c r="B25" s="32"/>
      <c r="C25" s="14" t="s">
        <v>36</v>
      </c>
      <c r="D25" s="74" t="s">
        <v>75</v>
      </c>
      <c r="E25" s="75">
        <v>1003</v>
      </c>
      <c r="F25" s="50">
        <f t="shared" si="1"/>
        <v>167.16666666666666</v>
      </c>
      <c r="G25" s="49"/>
      <c r="H25" s="16">
        <v>13</v>
      </c>
      <c r="I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2.75">
      <c r="A26" s="4"/>
      <c r="B26" s="32"/>
      <c r="C26" s="14" t="s">
        <v>37</v>
      </c>
      <c r="D26" s="74" t="s">
        <v>18</v>
      </c>
      <c r="E26" s="75">
        <v>992</v>
      </c>
      <c r="F26" s="50">
        <f t="shared" si="1"/>
        <v>165.33333333333334</v>
      </c>
      <c r="G26" s="49"/>
      <c r="H26" s="16">
        <v>12</v>
      </c>
      <c r="I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>
      <c r="A27" s="4"/>
      <c r="B27" s="32"/>
      <c r="C27" s="14" t="s">
        <v>38</v>
      </c>
      <c r="D27" s="74" t="s">
        <v>71</v>
      </c>
      <c r="E27" s="75">
        <v>968</v>
      </c>
      <c r="F27" s="51">
        <f t="shared" si="1"/>
        <v>161.33333333333334</v>
      </c>
      <c r="G27" s="48"/>
      <c r="H27" s="16">
        <v>11</v>
      </c>
      <c r="I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.75">
      <c r="A28" s="4"/>
      <c r="B28" s="32"/>
      <c r="C28" s="14" t="s">
        <v>39</v>
      </c>
      <c r="D28" s="74" t="s">
        <v>101</v>
      </c>
      <c r="E28" s="75">
        <v>932</v>
      </c>
      <c r="F28" s="51">
        <f t="shared" si="1"/>
        <v>155.33333333333334</v>
      </c>
      <c r="G28" s="48"/>
      <c r="H28" s="16">
        <v>10</v>
      </c>
      <c r="I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.75">
      <c r="A29" s="4"/>
      <c r="B29" s="32"/>
      <c r="C29" s="22"/>
      <c r="D29" s="82"/>
      <c r="E29" s="104"/>
      <c r="F29" s="107"/>
      <c r="G29" s="62"/>
      <c r="H29" s="38"/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.75">
      <c r="A33" s="122" t="s">
        <v>11</v>
      </c>
      <c r="B33" s="123" t="s">
        <v>12</v>
      </c>
      <c r="C33" s="122" t="s">
        <v>13</v>
      </c>
      <c r="D33" s="124" t="s">
        <v>4</v>
      </c>
      <c r="E33" s="125">
        <v>1</v>
      </c>
      <c r="F33" s="125">
        <v>2</v>
      </c>
      <c r="G33" s="125">
        <v>3</v>
      </c>
      <c r="H33" s="125">
        <v>4</v>
      </c>
      <c r="I33" s="125">
        <v>5</v>
      </c>
      <c r="J33" s="125">
        <v>6</v>
      </c>
      <c r="K33" s="125" t="s">
        <v>14</v>
      </c>
      <c r="L33" s="125" t="s">
        <v>15</v>
      </c>
      <c r="M33" s="126" t="s">
        <v>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.75">
      <c r="A34" s="59" t="s">
        <v>33</v>
      </c>
      <c r="B34" s="73">
        <v>39845</v>
      </c>
      <c r="C34" s="59">
        <v>1</v>
      </c>
      <c r="D34" s="74" t="s">
        <v>18</v>
      </c>
      <c r="E34" s="75">
        <v>142</v>
      </c>
      <c r="F34" s="75">
        <v>146</v>
      </c>
      <c r="G34" s="75">
        <v>184</v>
      </c>
      <c r="H34" s="75">
        <v>141</v>
      </c>
      <c r="I34" s="75">
        <v>160</v>
      </c>
      <c r="J34" s="75">
        <v>169</v>
      </c>
      <c r="K34" s="75"/>
      <c r="L34" s="75">
        <f aca="true" t="shared" si="2" ref="L34:L54">SUM(E34:J34)</f>
        <v>942</v>
      </c>
      <c r="M34" s="76">
        <f>L34/6</f>
        <v>157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33" ht="12.75">
      <c r="A35" s="59" t="s">
        <v>34</v>
      </c>
      <c r="B35" s="73">
        <v>39845</v>
      </c>
      <c r="C35" s="59">
        <v>1</v>
      </c>
      <c r="D35" s="74" t="s">
        <v>140</v>
      </c>
      <c r="E35" s="75">
        <v>149</v>
      </c>
      <c r="F35" s="75">
        <v>179</v>
      </c>
      <c r="G35" s="75">
        <v>184</v>
      </c>
      <c r="H35" s="75">
        <v>157</v>
      </c>
      <c r="I35" s="75">
        <v>213</v>
      </c>
      <c r="J35" s="75">
        <v>199</v>
      </c>
      <c r="K35" s="75"/>
      <c r="L35" s="75">
        <f t="shared" si="2"/>
        <v>1081</v>
      </c>
      <c r="M35" s="76">
        <f aca="true" t="shared" si="3" ref="M35:M77">L35/6</f>
        <v>180.16666666666666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2.75">
      <c r="A36" s="59" t="s">
        <v>35</v>
      </c>
      <c r="B36" s="73">
        <v>39845</v>
      </c>
      <c r="C36" s="59">
        <v>1</v>
      </c>
      <c r="D36" s="74" t="s">
        <v>20</v>
      </c>
      <c r="E36" s="75">
        <v>166</v>
      </c>
      <c r="F36" s="75">
        <v>181</v>
      </c>
      <c r="G36" s="75">
        <v>178</v>
      </c>
      <c r="H36" s="75">
        <v>168</v>
      </c>
      <c r="I36" s="75">
        <v>203</v>
      </c>
      <c r="J36" s="75">
        <v>173</v>
      </c>
      <c r="K36" s="75"/>
      <c r="L36" s="75">
        <f t="shared" si="2"/>
        <v>1069</v>
      </c>
      <c r="M36" s="76">
        <f>L36/6</f>
        <v>178.16666666666666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2.75">
      <c r="A37" s="59" t="s">
        <v>36</v>
      </c>
      <c r="B37" s="73">
        <v>39845</v>
      </c>
      <c r="C37" s="59">
        <v>1</v>
      </c>
      <c r="D37" s="74" t="s">
        <v>71</v>
      </c>
      <c r="E37" s="75">
        <v>137</v>
      </c>
      <c r="F37" s="75">
        <v>146</v>
      </c>
      <c r="G37" s="75">
        <v>187</v>
      </c>
      <c r="H37" s="75">
        <v>163</v>
      </c>
      <c r="I37" s="75">
        <v>153</v>
      </c>
      <c r="J37" s="75">
        <v>166</v>
      </c>
      <c r="K37" s="75"/>
      <c r="L37" s="75">
        <f t="shared" si="2"/>
        <v>952</v>
      </c>
      <c r="M37" s="76">
        <f t="shared" si="3"/>
        <v>158.66666666666666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2.75">
      <c r="A38" s="59" t="s">
        <v>37</v>
      </c>
      <c r="B38" s="73">
        <v>39845</v>
      </c>
      <c r="C38" s="59">
        <v>1</v>
      </c>
      <c r="D38" s="74" t="s">
        <v>72</v>
      </c>
      <c r="E38" s="75">
        <v>197</v>
      </c>
      <c r="F38" s="75">
        <v>153</v>
      </c>
      <c r="G38" s="75">
        <v>152</v>
      </c>
      <c r="H38" s="75">
        <v>180</v>
      </c>
      <c r="I38" s="75">
        <v>184</v>
      </c>
      <c r="J38" s="75">
        <v>199</v>
      </c>
      <c r="K38" s="75"/>
      <c r="L38" s="75">
        <f t="shared" si="2"/>
        <v>1065</v>
      </c>
      <c r="M38" s="76">
        <f t="shared" si="3"/>
        <v>177.5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57" customFormat="1" ht="12.75">
      <c r="A39" s="59" t="s">
        <v>38</v>
      </c>
      <c r="B39" s="73">
        <v>39845</v>
      </c>
      <c r="C39" s="59">
        <v>1</v>
      </c>
      <c r="D39" s="74" t="s">
        <v>73</v>
      </c>
      <c r="E39" s="75">
        <v>196</v>
      </c>
      <c r="F39" s="75">
        <v>227</v>
      </c>
      <c r="G39" s="75">
        <v>162</v>
      </c>
      <c r="H39" s="75">
        <v>129</v>
      </c>
      <c r="I39" s="75">
        <v>140</v>
      </c>
      <c r="J39" s="75">
        <v>138</v>
      </c>
      <c r="K39" s="75"/>
      <c r="L39" s="75">
        <f t="shared" si="2"/>
        <v>992</v>
      </c>
      <c r="M39" s="76">
        <f t="shared" si="3"/>
        <v>165.33333333333334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24" ht="12.75">
      <c r="A40" s="59" t="s">
        <v>39</v>
      </c>
      <c r="B40" s="73">
        <v>39846</v>
      </c>
      <c r="C40" s="59">
        <v>2</v>
      </c>
      <c r="D40" s="74" t="s">
        <v>20</v>
      </c>
      <c r="E40" s="75">
        <v>159</v>
      </c>
      <c r="F40" s="75">
        <v>217</v>
      </c>
      <c r="G40" s="75">
        <v>163</v>
      </c>
      <c r="H40" s="75">
        <v>0</v>
      </c>
      <c r="I40" s="75">
        <v>0</v>
      </c>
      <c r="J40" s="75">
        <v>0</v>
      </c>
      <c r="K40" s="75"/>
      <c r="L40" s="75">
        <f t="shared" si="2"/>
        <v>539</v>
      </c>
      <c r="M40" s="76">
        <f t="shared" si="3"/>
        <v>89.83333333333333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2.75">
      <c r="A41" s="59" t="s">
        <v>40</v>
      </c>
      <c r="B41" s="73">
        <v>39846</v>
      </c>
      <c r="C41" s="59">
        <v>1</v>
      </c>
      <c r="D41" s="74" t="s">
        <v>9</v>
      </c>
      <c r="E41" s="75">
        <v>213</v>
      </c>
      <c r="F41" s="75">
        <v>151</v>
      </c>
      <c r="G41" s="75">
        <v>191</v>
      </c>
      <c r="H41" s="75">
        <v>0</v>
      </c>
      <c r="I41" s="75">
        <v>0</v>
      </c>
      <c r="J41" s="75">
        <v>0</v>
      </c>
      <c r="K41" s="75"/>
      <c r="L41" s="75">
        <f t="shared" si="2"/>
        <v>555</v>
      </c>
      <c r="M41" s="76">
        <f t="shared" si="3"/>
        <v>92.5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.75">
      <c r="A42" s="59" t="s">
        <v>41</v>
      </c>
      <c r="B42" s="73">
        <v>39846</v>
      </c>
      <c r="C42" s="59">
        <v>3</v>
      </c>
      <c r="D42" s="74" t="s">
        <v>20</v>
      </c>
      <c r="E42" s="75">
        <v>215</v>
      </c>
      <c r="F42" s="75">
        <v>155</v>
      </c>
      <c r="G42" s="75">
        <v>251</v>
      </c>
      <c r="H42" s="75">
        <v>158</v>
      </c>
      <c r="I42" s="75">
        <v>169</v>
      </c>
      <c r="J42" s="75">
        <v>133</v>
      </c>
      <c r="K42" s="75"/>
      <c r="L42" s="75">
        <f>SUM(E42:J42)</f>
        <v>1081</v>
      </c>
      <c r="M42" s="76">
        <f t="shared" si="3"/>
        <v>180.16666666666666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.75">
      <c r="A43" s="59" t="s">
        <v>42</v>
      </c>
      <c r="B43" s="73">
        <v>39846</v>
      </c>
      <c r="C43" s="59">
        <v>2</v>
      </c>
      <c r="D43" s="74" t="s">
        <v>9</v>
      </c>
      <c r="E43" s="75">
        <v>158</v>
      </c>
      <c r="F43" s="75">
        <v>157</v>
      </c>
      <c r="G43" s="75">
        <v>172</v>
      </c>
      <c r="H43" s="75">
        <v>213</v>
      </c>
      <c r="I43" s="75">
        <v>200</v>
      </c>
      <c r="J43" s="75">
        <v>162</v>
      </c>
      <c r="K43" s="75"/>
      <c r="L43" s="75">
        <f>SUM(E43:J43)</f>
        <v>1062</v>
      </c>
      <c r="M43" s="76">
        <f t="shared" si="3"/>
        <v>177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>
      <c r="A44" s="59" t="s">
        <v>43</v>
      </c>
      <c r="B44" s="73">
        <v>39847</v>
      </c>
      <c r="C44" s="59">
        <v>1</v>
      </c>
      <c r="D44" s="74" t="s">
        <v>8</v>
      </c>
      <c r="E44" s="75">
        <v>165</v>
      </c>
      <c r="F44" s="75">
        <v>199</v>
      </c>
      <c r="G44" s="75">
        <v>192</v>
      </c>
      <c r="H44" s="75">
        <v>233</v>
      </c>
      <c r="I44" s="75">
        <v>146</v>
      </c>
      <c r="J44" s="75">
        <v>183</v>
      </c>
      <c r="K44" s="75"/>
      <c r="L44" s="75">
        <f t="shared" si="2"/>
        <v>1118</v>
      </c>
      <c r="M44" s="76">
        <f t="shared" si="3"/>
        <v>186.33333333333334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>
      <c r="A45" s="59" t="s">
        <v>44</v>
      </c>
      <c r="B45" s="73">
        <v>39847</v>
      </c>
      <c r="C45" s="59">
        <v>3</v>
      </c>
      <c r="D45" s="74" t="s">
        <v>9</v>
      </c>
      <c r="E45" s="75">
        <v>181</v>
      </c>
      <c r="F45" s="75">
        <v>130</v>
      </c>
      <c r="G45" s="75">
        <v>189</v>
      </c>
      <c r="H45" s="75">
        <v>140</v>
      </c>
      <c r="I45" s="75">
        <v>121</v>
      </c>
      <c r="J45" s="75">
        <v>183</v>
      </c>
      <c r="K45" s="75"/>
      <c r="L45" s="75">
        <f t="shared" si="2"/>
        <v>944</v>
      </c>
      <c r="M45" s="76">
        <f t="shared" si="3"/>
        <v>157.33333333333334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>
      <c r="A46" s="59" t="s">
        <v>45</v>
      </c>
      <c r="B46" s="73">
        <v>39852</v>
      </c>
      <c r="C46" s="59">
        <v>2</v>
      </c>
      <c r="D46" s="74" t="s">
        <v>72</v>
      </c>
      <c r="E46" s="75">
        <v>158</v>
      </c>
      <c r="F46" s="75">
        <v>162</v>
      </c>
      <c r="G46" s="75">
        <v>126</v>
      </c>
      <c r="H46" s="75">
        <v>156</v>
      </c>
      <c r="I46" s="75">
        <v>0</v>
      </c>
      <c r="J46" s="75">
        <v>0</v>
      </c>
      <c r="K46" s="75"/>
      <c r="L46" s="75">
        <f t="shared" si="2"/>
        <v>602</v>
      </c>
      <c r="M46" s="76">
        <f t="shared" si="3"/>
        <v>100.33333333333333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>
      <c r="A47" s="59" t="s">
        <v>46</v>
      </c>
      <c r="B47" s="73">
        <v>39852</v>
      </c>
      <c r="C47" s="59">
        <v>2</v>
      </c>
      <c r="D47" s="74" t="s">
        <v>73</v>
      </c>
      <c r="E47" s="75">
        <v>155</v>
      </c>
      <c r="F47" s="75">
        <v>192</v>
      </c>
      <c r="G47" s="75">
        <v>160</v>
      </c>
      <c r="H47" s="75">
        <v>169</v>
      </c>
      <c r="I47" s="75">
        <v>0</v>
      </c>
      <c r="J47" s="75">
        <v>0</v>
      </c>
      <c r="K47" s="75"/>
      <c r="L47" s="75">
        <f t="shared" si="2"/>
        <v>676</v>
      </c>
      <c r="M47" s="76">
        <f t="shared" si="3"/>
        <v>112.66666666666667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>
      <c r="A48" s="59" t="s">
        <v>47</v>
      </c>
      <c r="B48" s="73">
        <v>39852</v>
      </c>
      <c r="C48" s="59">
        <v>2</v>
      </c>
      <c r="D48" s="74" t="s">
        <v>18</v>
      </c>
      <c r="E48" s="75">
        <v>159</v>
      </c>
      <c r="F48" s="75">
        <v>179</v>
      </c>
      <c r="G48" s="75">
        <v>166</v>
      </c>
      <c r="H48" s="75">
        <v>163</v>
      </c>
      <c r="I48" s="75">
        <v>167</v>
      </c>
      <c r="J48" s="75">
        <v>158</v>
      </c>
      <c r="K48" s="75"/>
      <c r="L48" s="75">
        <f t="shared" si="2"/>
        <v>992</v>
      </c>
      <c r="M48" s="76">
        <f t="shared" si="3"/>
        <v>165.33333333333334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2.75">
      <c r="A49" s="59" t="s">
        <v>48</v>
      </c>
      <c r="B49" s="73">
        <v>39852</v>
      </c>
      <c r="C49" s="59">
        <v>2</v>
      </c>
      <c r="D49" s="74" t="s">
        <v>140</v>
      </c>
      <c r="E49" s="75">
        <v>159</v>
      </c>
      <c r="F49" s="75">
        <v>187</v>
      </c>
      <c r="G49" s="75">
        <v>188</v>
      </c>
      <c r="H49" s="75">
        <v>156</v>
      </c>
      <c r="I49" s="75">
        <v>161</v>
      </c>
      <c r="J49" s="75">
        <v>167</v>
      </c>
      <c r="K49" s="75"/>
      <c r="L49" s="75">
        <f t="shared" si="2"/>
        <v>1018</v>
      </c>
      <c r="M49" s="76">
        <f t="shared" si="3"/>
        <v>169.66666666666666</v>
      </c>
      <c r="N49" s="57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2.75">
      <c r="A50" s="59" t="s">
        <v>49</v>
      </c>
      <c r="B50" s="73">
        <v>39852</v>
      </c>
      <c r="C50" s="59">
        <v>1</v>
      </c>
      <c r="D50" s="74" t="s">
        <v>75</v>
      </c>
      <c r="E50" s="75">
        <v>170</v>
      </c>
      <c r="F50" s="75">
        <v>163</v>
      </c>
      <c r="G50" s="75">
        <v>166</v>
      </c>
      <c r="H50" s="75">
        <v>157</v>
      </c>
      <c r="I50" s="75">
        <v>170</v>
      </c>
      <c r="J50" s="75">
        <v>177</v>
      </c>
      <c r="K50" s="75"/>
      <c r="L50" s="75">
        <f t="shared" si="2"/>
        <v>1003</v>
      </c>
      <c r="M50" s="76">
        <f t="shared" si="3"/>
        <v>167.16666666666666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2.75">
      <c r="A51" s="59" t="s">
        <v>50</v>
      </c>
      <c r="B51" s="73">
        <v>39852</v>
      </c>
      <c r="C51" s="59">
        <v>4</v>
      </c>
      <c r="D51" s="74" t="s">
        <v>20</v>
      </c>
      <c r="E51" s="75">
        <v>203</v>
      </c>
      <c r="F51" s="75">
        <v>213</v>
      </c>
      <c r="G51" s="75">
        <v>233</v>
      </c>
      <c r="H51" s="75">
        <v>221</v>
      </c>
      <c r="I51" s="75">
        <v>268</v>
      </c>
      <c r="J51" s="75">
        <v>221</v>
      </c>
      <c r="K51" s="75"/>
      <c r="L51" s="75">
        <f t="shared" si="2"/>
        <v>1359</v>
      </c>
      <c r="M51" s="76">
        <f t="shared" si="3"/>
        <v>226.5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2.75">
      <c r="A52" s="59" t="s">
        <v>51</v>
      </c>
      <c r="B52" s="73">
        <v>39852</v>
      </c>
      <c r="C52" s="59">
        <v>2</v>
      </c>
      <c r="D52" s="74" t="s">
        <v>8</v>
      </c>
      <c r="E52" s="75">
        <v>212</v>
      </c>
      <c r="F52" s="75">
        <v>212</v>
      </c>
      <c r="G52" s="75">
        <v>181</v>
      </c>
      <c r="H52" s="75">
        <v>178</v>
      </c>
      <c r="I52" s="75">
        <v>225</v>
      </c>
      <c r="J52" s="75">
        <v>201</v>
      </c>
      <c r="K52" s="75"/>
      <c r="L52" s="75">
        <f t="shared" si="2"/>
        <v>1209</v>
      </c>
      <c r="M52" s="76">
        <f t="shared" si="3"/>
        <v>201.5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2.75">
      <c r="A53" s="59" t="s">
        <v>52</v>
      </c>
      <c r="B53" s="73">
        <v>39854</v>
      </c>
      <c r="C53" s="59">
        <v>1</v>
      </c>
      <c r="D53" s="74" t="s">
        <v>30</v>
      </c>
      <c r="E53" s="75">
        <v>164</v>
      </c>
      <c r="F53" s="75">
        <v>170</v>
      </c>
      <c r="G53" s="75">
        <v>167</v>
      </c>
      <c r="H53" s="75">
        <v>209</v>
      </c>
      <c r="I53" s="75">
        <v>145</v>
      </c>
      <c r="J53" s="75">
        <v>153</v>
      </c>
      <c r="K53" s="75"/>
      <c r="L53" s="75">
        <f t="shared" si="2"/>
        <v>1008</v>
      </c>
      <c r="M53" s="76">
        <f t="shared" si="3"/>
        <v>168</v>
      </c>
      <c r="N53" s="57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2.75">
      <c r="A54" s="59" t="s">
        <v>53</v>
      </c>
      <c r="B54" s="73">
        <v>39854</v>
      </c>
      <c r="C54" s="59">
        <v>1</v>
      </c>
      <c r="D54" s="74" t="s">
        <v>17</v>
      </c>
      <c r="E54" s="75">
        <v>185</v>
      </c>
      <c r="F54" s="75">
        <v>187</v>
      </c>
      <c r="G54" s="75">
        <v>160</v>
      </c>
      <c r="H54" s="75">
        <v>182</v>
      </c>
      <c r="I54" s="75">
        <v>179</v>
      </c>
      <c r="J54" s="75">
        <v>189</v>
      </c>
      <c r="K54" s="75"/>
      <c r="L54" s="75">
        <f t="shared" si="2"/>
        <v>1082</v>
      </c>
      <c r="M54" s="76">
        <f t="shared" si="3"/>
        <v>180.33333333333334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>
      <c r="A55" s="59" t="s">
        <v>54</v>
      </c>
      <c r="B55" s="73">
        <v>39859</v>
      </c>
      <c r="C55" s="59">
        <v>3</v>
      </c>
      <c r="D55" s="74" t="s">
        <v>73</v>
      </c>
      <c r="E55" s="75">
        <v>187</v>
      </c>
      <c r="F55" s="75">
        <v>212</v>
      </c>
      <c r="G55" s="75">
        <v>200</v>
      </c>
      <c r="H55" s="75">
        <v>180</v>
      </c>
      <c r="I55" s="75">
        <v>227</v>
      </c>
      <c r="J55" s="75">
        <v>195</v>
      </c>
      <c r="K55" s="75"/>
      <c r="L55" s="75">
        <f>SUM(E55:K55)</f>
        <v>1201</v>
      </c>
      <c r="M55" s="76">
        <f t="shared" si="3"/>
        <v>200.16666666666666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>
      <c r="A56" s="59" t="s">
        <v>55</v>
      </c>
      <c r="B56" s="73">
        <v>39859</v>
      </c>
      <c r="C56" s="59">
        <v>1</v>
      </c>
      <c r="D56" s="74" t="s">
        <v>21</v>
      </c>
      <c r="E56" s="75">
        <v>267</v>
      </c>
      <c r="F56" s="75">
        <v>190</v>
      </c>
      <c r="G56" s="75">
        <v>170</v>
      </c>
      <c r="H56" s="75">
        <v>179</v>
      </c>
      <c r="I56" s="75">
        <v>149</v>
      </c>
      <c r="J56" s="75">
        <v>183</v>
      </c>
      <c r="K56" s="75"/>
      <c r="L56" s="75">
        <f aca="true" t="shared" si="4" ref="L56:L75">SUM(E56:J56)</f>
        <v>1138</v>
      </c>
      <c r="M56" s="76">
        <f t="shared" si="3"/>
        <v>189.66666666666666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59" t="s">
        <v>56</v>
      </c>
      <c r="B57" s="73">
        <v>39860</v>
      </c>
      <c r="C57" s="59">
        <v>5</v>
      </c>
      <c r="D57" s="74" t="s">
        <v>20</v>
      </c>
      <c r="E57" s="75">
        <v>193</v>
      </c>
      <c r="F57" s="75">
        <v>160</v>
      </c>
      <c r="G57" s="75">
        <v>184</v>
      </c>
      <c r="H57" s="75">
        <v>200</v>
      </c>
      <c r="I57" s="75">
        <v>184</v>
      </c>
      <c r="J57" s="75">
        <v>171</v>
      </c>
      <c r="K57" s="75"/>
      <c r="L57" s="75">
        <f t="shared" si="4"/>
        <v>1092</v>
      </c>
      <c r="M57" s="76">
        <f t="shared" si="3"/>
        <v>182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57" customFormat="1" ht="12.75">
      <c r="A58" s="59" t="s">
        <v>57</v>
      </c>
      <c r="B58" s="73">
        <v>39860</v>
      </c>
      <c r="C58" s="59">
        <v>3</v>
      </c>
      <c r="D58" s="74" t="s">
        <v>8</v>
      </c>
      <c r="E58" s="75">
        <v>192</v>
      </c>
      <c r="F58" s="75">
        <v>219</v>
      </c>
      <c r="G58" s="75">
        <v>226</v>
      </c>
      <c r="H58" s="75">
        <v>235</v>
      </c>
      <c r="I58" s="75">
        <v>201</v>
      </c>
      <c r="J58" s="75">
        <v>177</v>
      </c>
      <c r="K58" s="75"/>
      <c r="L58" s="75">
        <f t="shared" si="4"/>
        <v>1250</v>
      </c>
      <c r="M58" s="76">
        <f t="shared" si="3"/>
        <v>208.33333333333334</v>
      </c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75">
      <c r="A59" s="59" t="s">
        <v>58</v>
      </c>
      <c r="B59" s="73">
        <v>39861</v>
      </c>
      <c r="C59" s="59">
        <v>2</v>
      </c>
      <c r="D59" s="74" t="s">
        <v>17</v>
      </c>
      <c r="E59" s="75">
        <v>213</v>
      </c>
      <c r="F59" s="75">
        <v>199</v>
      </c>
      <c r="G59" s="75">
        <v>189</v>
      </c>
      <c r="H59" s="75">
        <v>153</v>
      </c>
      <c r="I59" s="75">
        <v>189</v>
      </c>
      <c r="J59" s="75">
        <v>188</v>
      </c>
      <c r="K59" s="75"/>
      <c r="L59" s="75">
        <f t="shared" si="4"/>
        <v>1131</v>
      </c>
      <c r="M59" s="76">
        <f t="shared" si="3"/>
        <v>188.5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2.75">
      <c r="A60" s="59" t="s">
        <v>59</v>
      </c>
      <c r="B60" s="73">
        <v>39861</v>
      </c>
      <c r="C60" s="59">
        <v>2</v>
      </c>
      <c r="D60" s="74" t="s">
        <v>30</v>
      </c>
      <c r="E60" s="75">
        <v>245</v>
      </c>
      <c r="F60" s="75">
        <v>193</v>
      </c>
      <c r="G60" s="75">
        <v>145</v>
      </c>
      <c r="H60" s="75">
        <v>190</v>
      </c>
      <c r="I60" s="75">
        <v>210</v>
      </c>
      <c r="J60" s="75">
        <v>152</v>
      </c>
      <c r="K60" s="75"/>
      <c r="L60" s="75">
        <f t="shared" si="4"/>
        <v>1135</v>
      </c>
      <c r="M60" s="76">
        <f t="shared" si="3"/>
        <v>189.16666666666666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2.75">
      <c r="A61" s="59" t="s">
        <v>60</v>
      </c>
      <c r="B61" s="73">
        <v>39865</v>
      </c>
      <c r="C61" s="59">
        <v>2</v>
      </c>
      <c r="D61" s="74" t="s">
        <v>21</v>
      </c>
      <c r="E61" s="75">
        <v>222</v>
      </c>
      <c r="F61" s="75">
        <v>256</v>
      </c>
      <c r="G61" s="75">
        <v>248</v>
      </c>
      <c r="H61" s="75">
        <v>179</v>
      </c>
      <c r="I61" s="75">
        <v>192</v>
      </c>
      <c r="J61" s="75">
        <v>197</v>
      </c>
      <c r="K61" s="75"/>
      <c r="L61" s="75">
        <f t="shared" si="4"/>
        <v>1294</v>
      </c>
      <c r="M61" s="76">
        <f t="shared" si="3"/>
        <v>215.66666666666666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2.75">
      <c r="A62" s="59" t="s">
        <v>61</v>
      </c>
      <c r="B62" s="73">
        <v>39865</v>
      </c>
      <c r="C62" s="59">
        <v>2</v>
      </c>
      <c r="D62" s="74" t="s">
        <v>71</v>
      </c>
      <c r="E62" s="75">
        <v>158</v>
      </c>
      <c r="F62" s="75">
        <v>162</v>
      </c>
      <c r="G62" s="75">
        <v>174</v>
      </c>
      <c r="H62" s="75">
        <v>185</v>
      </c>
      <c r="I62" s="75">
        <v>142</v>
      </c>
      <c r="J62" s="75">
        <v>147</v>
      </c>
      <c r="K62" s="75"/>
      <c r="L62" s="75">
        <f t="shared" si="4"/>
        <v>968</v>
      </c>
      <c r="M62" s="76">
        <f t="shared" si="3"/>
        <v>161.33333333333334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75">
      <c r="A63" s="59" t="s">
        <v>62</v>
      </c>
      <c r="B63" s="73">
        <v>39865</v>
      </c>
      <c r="C63" s="59">
        <v>4</v>
      </c>
      <c r="D63" s="74" t="s">
        <v>8</v>
      </c>
      <c r="E63" s="75">
        <v>215</v>
      </c>
      <c r="F63" s="75">
        <v>201</v>
      </c>
      <c r="G63" s="75">
        <v>201</v>
      </c>
      <c r="H63" s="75">
        <v>203</v>
      </c>
      <c r="I63" s="75">
        <v>204</v>
      </c>
      <c r="J63" s="75">
        <v>154</v>
      </c>
      <c r="K63" s="75"/>
      <c r="L63" s="75">
        <f t="shared" si="4"/>
        <v>1178</v>
      </c>
      <c r="M63" s="76">
        <f t="shared" si="3"/>
        <v>196.33333333333334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.75">
      <c r="A64" s="59" t="s">
        <v>63</v>
      </c>
      <c r="B64" s="73">
        <v>39865</v>
      </c>
      <c r="C64" s="59">
        <v>1</v>
      </c>
      <c r="D64" s="74" t="s">
        <v>101</v>
      </c>
      <c r="E64" s="75">
        <v>159</v>
      </c>
      <c r="F64" s="75">
        <v>138</v>
      </c>
      <c r="G64" s="75">
        <v>142</v>
      </c>
      <c r="H64" s="75">
        <v>148</v>
      </c>
      <c r="I64" s="75">
        <v>160</v>
      </c>
      <c r="J64" s="75">
        <v>147</v>
      </c>
      <c r="K64" s="75"/>
      <c r="L64" s="75">
        <f t="shared" si="4"/>
        <v>894</v>
      </c>
      <c r="M64" s="76">
        <f t="shared" si="3"/>
        <v>149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2.75">
      <c r="A65" s="59" t="s">
        <v>64</v>
      </c>
      <c r="B65" s="73">
        <v>39866</v>
      </c>
      <c r="C65" s="59">
        <v>4</v>
      </c>
      <c r="D65" s="74" t="s">
        <v>73</v>
      </c>
      <c r="E65" s="75">
        <v>130</v>
      </c>
      <c r="F65" s="75">
        <v>173</v>
      </c>
      <c r="G65" s="75">
        <v>122</v>
      </c>
      <c r="H65" s="75">
        <v>165</v>
      </c>
      <c r="I65" s="75">
        <v>194</v>
      </c>
      <c r="J65" s="75">
        <v>0</v>
      </c>
      <c r="K65" s="75"/>
      <c r="L65" s="75">
        <f t="shared" si="4"/>
        <v>784</v>
      </c>
      <c r="M65" s="76">
        <f t="shared" si="3"/>
        <v>130.66666666666666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s="57" customFormat="1" ht="12.75">
      <c r="A66" s="59" t="s">
        <v>65</v>
      </c>
      <c r="B66" s="73">
        <v>39866</v>
      </c>
      <c r="C66" s="59">
        <v>3</v>
      </c>
      <c r="D66" s="74" t="s">
        <v>72</v>
      </c>
      <c r="E66" s="75">
        <v>201</v>
      </c>
      <c r="F66" s="75">
        <v>153</v>
      </c>
      <c r="G66" s="75">
        <v>151</v>
      </c>
      <c r="H66" s="75">
        <v>178</v>
      </c>
      <c r="I66" s="75">
        <v>167</v>
      </c>
      <c r="J66" s="75">
        <v>0</v>
      </c>
      <c r="K66" s="75"/>
      <c r="L66" s="75">
        <f>SUM(E66:J66)</f>
        <v>850</v>
      </c>
      <c r="M66" s="76">
        <f t="shared" si="3"/>
        <v>141.66666666666666</v>
      </c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2.75">
      <c r="A67" s="59" t="s">
        <v>66</v>
      </c>
      <c r="B67" s="73">
        <v>39869</v>
      </c>
      <c r="C67" s="59">
        <v>5</v>
      </c>
      <c r="D67" s="74" t="s">
        <v>8</v>
      </c>
      <c r="E67" s="75">
        <v>163</v>
      </c>
      <c r="F67" s="75">
        <v>205</v>
      </c>
      <c r="G67" s="75">
        <v>189</v>
      </c>
      <c r="H67" s="75">
        <v>211</v>
      </c>
      <c r="I67" s="75">
        <v>170</v>
      </c>
      <c r="J67" s="75">
        <v>131</v>
      </c>
      <c r="K67" s="75"/>
      <c r="L67" s="75">
        <f>SUM(E67:J67)</f>
        <v>1069</v>
      </c>
      <c r="M67" s="76">
        <f t="shared" si="3"/>
        <v>178.16666666666666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2.75">
      <c r="A68" s="59" t="s">
        <v>67</v>
      </c>
      <c r="B68" s="73">
        <v>39869</v>
      </c>
      <c r="C68" s="59">
        <v>4</v>
      </c>
      <c r="D68" s="74" t="s">
        <v>9</v>
      </c>
      <c r="E68" s="75">
        <v>156</v>
      </c>
      <c r="F68" s="75">
        <v>179</v>
      </c>
      <c r="G68" s="75">
        <v>168</v>
      </c>
      <c r="H68" s="75">
        <v>212</v>
      </c>
      <c r="I68" s="75">
        <v>255</v>
      </c>
      <c r="J68" s="75">
        <v>179</v>
      </c>
      <c r="K68" s="75"/>
      <c r="L68" s="75">
        <f>SUM(E68:J68)</f>
        <v>1149</v>
      </c>
      <c r="M68" s="76">
        <f t="shared" si="3"/>
        <v>191.5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>
      <c r="A69" s="59" t="s">
        <v>68</v>
      </c>
      <c r="B69" s="73">
        <v>39870</v>
      </c>
      <c r="C69" s="59">
        <v>3</v>
      </c>
      <c r="D69" s="74" t="s">
        <v>18</v>
      </c>
      <c r="E69" s="75">
        <v>132</v>
      </c>
      <c r="F69" s="75">
        <v>159</v>
      </c>
      <c r="G69" s="75">
        <v>139</v>
      </c>
      <c r="H69" s="75">
        <v>193</v>
      </c>
      <c r="I69" s="75">
        <v>175</v>
      </c>
      <c r="J69" s="75">
        <v>136</v>
      </c>
      <c r="K69" s="75"/>
      <c r="L69" s="75">
        <f>SUM(E69:J69)</f>
        <v>934</v>
      </c>
      <c r="M69" s="76">
        <f t="shared" si="3"/>
        <v>155.66666666666666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2.75">
      <c r="A70" s="59" t="s">
        <v>69</v>
      </c>
      <c r="B70" s="73">
        <v>39870</v>
      </c>
      <c r="C70" s="59">
        <v>3</v>
      </c>
      <c r="D70" s="74" t="s">
        <v>140</v>
      </c>
      <c r="E70" s="75">
        <v>169</v>
      </c>
      <c r="F70" s="75">
        <v>139</v>
      </c>
      <c r="G70" s="75">
        <v>230</v>
      </c>
      <c r="H70" s="75">
        <v>190</v>
      </c>
      <c r="I70" s="75">
        <v>180</v>
      </c>
      <c r="J70" s="75">
        <v>183</v>
      </c>
      <c r="K70" s="75"/>
      <c r="L70" s="75">
        <f t="shared" si="4"/>
        <v>1091</v>
      </c>
      <c r="M70" s="76">
        <f t="shared" si="3"/>
        <v>181.83333333333334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2.75">
      <c r="A71" s="59" t="s">
        <v>70</v>
      </c>
      <c r="B71" s="73">
        <v>39871</v>
      </c>
      <c r="C71" s="59">
        <v>6</v>
      </c>
      <c r="D71" s="74" t="s">
        <v>8</v>
      </c>
      <c r="E71" s="75">
        <v>159</v>
      </c>
      <c r="F71" s="75">
        <v>190</v>
      </c>
      <c r="G71" s="75">
        <v>0</v>
      </c>
      <c r="H71" s="75">
        <v>0</v>
      </c>
      <c r="I71" s="75">
        <v>0</v>
      </c>
      <c r="J71" s="75">
        <v>0</v>
      </c>
      <c r="K71" s="75"/>
      <c r="L71" s="75">
        <f t="shared" si="4"/>
        <v>349</v>
      </c>
      <c r="M71" s="76">
        <f t="shared" si="3"/>
        <v>58.166666666666664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75">
      <c r="A72" s="59" t="s">
        <v>77</v>
      </c>
      <c r="B72" s="73">
        <v>39871</v>
      </c>
      <c r="C72" s="59">
        <v>3</v>
      </c>
      <c r="D72" s="74" t="s">
        <v>71</v>
      </c>
      <c r="E72" s="75">
        <v>154</v>
      </c>
      <c r="F72" s="75">
        <v>144</v>
      </c>
      <c r="G72" s="75">
        <v>0</v>
      </c>
      <c r="H72" s="75">
        <v>0</v>
      </c>
      <c r="I72" s="75">
        <v>0</v>
      </c>
      <c r="J72" s="75">
        <v>0</v>
      </c>
      <c r="K72" s="75"/>
      <c r="L72" s="75">
        <f t="shared" si="4"/>
        <v>298</v>
      </c>
      <c r="M72" s="76">
        <f t="shared" si="3"/>
        <v>49.666666666666664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75">
      <c r="A73" s="59" t="s">
        <v>78</v>
      </c>
      <c r="B73" s="73">
        <v>39871</v>
      </c>
      <c r="C73" s="59">
        <v>4</v>
      </c>
      <c r="D73" s="74" t="s">
        <v>71</v>
      </c>
      <c r="E73" s="75">
        <v>142</v>
      </c>
      <c r="F73" s="75">
        <v>149</v>
      </c>
      <c r="G73" s="75">
        <v>150</v>
      </c>
      <c r="H73" s="75">
        <v>162</v>
      </c>
      <c r="I73" s="75">
        <v>157</v>
      </c>
      <c r="J73" s="75">
        <v>149</v>
      </c>
      <c r="K73" s="75"/>
      <c r="L73" s="75">
        <f t="shared" si="4"/>
        <v>909</v>
      </c>
      <c r="M73" s="76">
        <f t="shared" si="3"/>
        <v>151.5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.75">
      <c r="A74" s="59" t="s">
        <v>79</v>
      </c>
      <c r="B74" s="73">
        <v>39872</v>
      </c>
      <c r="C74" s="59">
        <v>4</v>
      </c>
      <c r="D74" s="74" t="s">
        <v>18</v>
      </c>
      <c r="E74" s="75">
        <v>161</v>
      </c>
      <c r="F74" s="75">
        <v>167</v>
      </c>
      <c r="G74" s="75">
        <v>162</v>
      </c>
      <c r="H74" s="75">
        <v>163</v>
      </c>
      <c r="I74" s="75">
        <v>180</v>
      </c>
      <c r="J74" s="75">
        <v>151</v>
      </c>
      <c r="K74" s="75"/>
      <c r="L74" s="75">
        <f t="shared" si="4"/>
        <v>984</v>
      </c>
      <c r="M74" s="76">
        <f t="shared" si="3"/>
        <v>164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.75">
      <c r="A75" s="59" t="s">
        <v>80</v>
      </c>
      <c r="B75" s="73">
        <v>39872</v>
      </c>
      <c r="C75" s="59">
        <v>4</v>
      </c>
      <c r="D75" s="74" t="s">
        <v>140</v>
      </c>
      <c r="E75" s="75">
        <v>168</v>
      </c>
      <c r="F75" s="75">
        <v>139</v>
      </c>
      <c r="G75" s="75">
        <v>185</v>
      </c>
      <c r="H75" s="75">
        <v>199</v>
      </c>
      <c r="I75" s="75">
        <v>202</v>
      </c>
      <c r="J75" s="75">
        <v>233</v>
      </c>
      <c r="K75" s="75"/>
      <c r="L75" s="75">
        <f t="shared" si="4"/>
        <v>1126</v>
      </c>
      <c r="M75" s="76">
        <f t="shared" si="3"/>
        <v>187.66666666666666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59" t="s">
        <v>81</v>
      </c>
      <c r="B76" s="73">
        <v>39872</v>
      </c>
      <c r="C76" s="59">
        <v>5</v>
      </c>
      <c r="D76" s="74" t="s">
        <v>71</v>
      </c>
      <c r="E76" s="75">
        <v>139</v>
      </c>
      <c r="F76" s="75">
        <v>199</v>
      </c>
      <c r="G76" s="75">
        <v>181</v>
      </c>
      <c r="H76" s="75">
        <v>158</v>
      </c>
      <c r="I76" s="75">
        <v>106</v>
      </c>
      <c r="J76" s="75">
        <v>153</v>
      </c>
      <c r="K76" s="75"/>
      <c r="L76" s="75">
        <f>SUM(E76:J76)</f>
        <v>936</v>
      </c>
      <c r="M76" s="76">
        <f t="shared" si="3"/>
        <v>156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8" ht="12.75">
      <c r="A77" s="59" t="s">
        <v>82</v>
      </c>
      <c r="B77" s="73">
        <v>39872</v>
      </c>
      <c r="C77" s="59">
        <v>2</v>
      </c>
      <c r="D77" s="74" t="s">
        <v>101</v>
      </c>
      <c r="E77" s="75">
        <v>175</v>
      </c>
      <c r="F77" s="75">
        <v>146</v>
      </c>
      <c r="G77" s="75">
        <v>151</v>
      </c>
      <c r="H77" s="75">
        <v>165</v>
      </c>
      <c r="I77" s="75">
        <v>166</v>
      </c>
      <c r="J77" s="75">
        <v>129</v>
      </c>
      <c r="K77" s="75"/>
      <c r="L77" s="75">
        <f>SUM(E77:J77)</f>
        <v>932</v>
      </c>
      <c r="M77" s="76">
        <f t="shared" si="3"/>
        <v>155.33333333333334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4" ht="12.75">
      <c r="A78" s="25"/>
      <c r="B78" s="89"/>
      <c r="C78" s="25"/>
      <c r="D78" s="92"/>
      <c r="E78" s="90"/>
      <c r="F78" s="90"/>
      <c r="G78" s="90"/>
      <c r="H78" s="90"/>
      <c r="I78" s="90"/>
      <c r="J78" s="90"/>
      <c r="K78" s="90"/>
      <c r="L78" s="90"/>
      <c r="M78" s="91"/>
      <c r="N78" s="23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2.75">
      <c r="A79" s="25"/>
      <c r="B79" s="89"/>
      <c r="C79" s="25"/>
      <c r="D79" s="23"/>
      <c r="E79" s="90"/>
      <c r="F79" s="90"/>
      <c r="G79" s="90"/>
      <c r="H79" s="90"/>
      <c r="I79" s="90"/>
      <c r="J79" s="90"/>
      <c r="K79" s="90"/>
      <c r="L79" s="90"/>
      <c r="M79" s="91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88"/>
      <c r="B80" s="89"/>
      <c r="C80" s="25"/>
      <c r="D80" s="23"/>
      <c r="E80" s="90"/>
      <c r="F80" s="90"/>
      <c r="G80" s="90"/>
      <c r="H80" s="90"/>
      <c r="I80" s="90"/>
      <c r="J80" s="90"/>
      <c r="K80" s="90"/>
      <c r="L80" s="90"/>
      <c r="M80" s="91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25"/>
      <c r="B81" s="89"/>
      <c r="C81" s="25"/>
      <c r="D81" s="23"/>
      <c r="E81" s="90"/>
      <c r="F81" s="90"/>
      <c r="G81" s="90"/>
      <c r="H81" s="90"/>
      <c r="I81" s="90"/>
      <c r="J81" s="90"/>
      <c r="K81" s="90"/>
      <c r="L81" s="90"/>
      <c r="M81" s="91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25"/>
      <c r="B82" s="89"/>
      <c r="C82" s="25"/>
      <c r="D82" s="23"/>
      <c r="E82" s="90"/>
      <c r="F82" s="90"/>
      <c r="G82" s="90"/>
      <c r="H82" s="90"/>
      <c r="I82" s="90"/>
      <c r="J82" s="90"/>
      <c r="K82" s="90"/>
      <c r="L82" s="90"/>
      <c r="M82" s="91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25"/>
      <c r="B83" s="89"/>
      <c r="C83" s="25"/>
      <c r="D83" s="92"/>
      <c r="E83" s="90"/>
      <c r="F83" s="90"/>
      <c r="G83" s="90"/>
      <c r="H83" s="90"/>
      <c r="I83" s="90"/>
      <c r="J83" s="90"/>
      <c r="K83" s="90"/>
      <c r="L83" s="90"/>
      <c r="M83" s="91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25"/>
      <c r="B84" s="89"/>
      <c r="C84" s="25"/>
      <c r="D84" s="92"/>
      <c r="E84" s="90"/>
      <c r="F84" s="90"/>
      <c r="G84" s="90"/>
      <c r="H84" s="90"/>
      <c r="I84" s="90"/>
      <c r="J84" s="90"/>
      <c r="K84" s="90"/>
      <c r="L84" s="90"/>
      <c r="M84" s="91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25"/>
      <c r="B85" s="89"/>
      <c r="C85" s="25"/>
      <c r="D85" s="23"/>
      <c r="E85" s="90"/>
      <c r="F85" s="90"/>
      <c r="G85" s="90"/>
      <c r="H85" s="90"/>
      <c r="I85" s="90"/>
      <c r="J85" s="90"/>
      <c r="K85" s="90"/>
      <c r="L85" s="90"/>
      <c r="M85" s="91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25"/>
      <c r="B86" s="89"/>
      <c r="C86" s="25"/>
      <c r="D86" s="23"/>
      <c r="E86" s="90"/>
      <c r="F86" s="90"/>
      <c r="G86" s="90"/>
      <c r="H86" s="90"/>
      <c r="I86" s="90"/>
      <c r="J86" s="90"/>
      <c r="K86" s="90"/>
      <c r="L86" s="90"/>
      <c r="M86" s="91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25"/>
      <c r="B87" s="89"/>
      <c r="C87" s="25"/>
      <c r="D87" s="92"/>
      <c r="E87" s="90"/>
      <c r="F87" s="90"/>
      <c r="G87" s="90"/>
      <c r="H87" s="90"/>
      <c r="I87" s="90"/>
      <c r="J87" s="90"/>
      <c r="K87" s="90"/>
      <c r="L87" s="90"/>
      <c r="M87" s="91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25"/>
      <c r="B88" s="89"/>
      <c r="C88" s="38"/>
      <c r="D88" s="92"/>
      <c r="E88" s="22"/>
      <c r="F88" s="22"/>
      <c r="G88" s="22"/>
      <c r="H88" s="22"/>
      <c r="I88" s="22"/>
      <c r="J88" s="22"/>
      <c r="K88" s="22"/>
      <c r="L88" s="90"/>
      <c r="M88" s="91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25"/>
      <c r="B89" s="89"/>
      <c r="C89" s="38"/>
      <c r="D89" s="92"/>
      <c r="E89" s="22"/>
      <c r="F89" s="22"/>
      <c r="G89" s="22"/>
      <c r="H89" s="22"/>
      <c r="I89" s="22"/>
      <c r="J89" s="22"/>
      <c r="K89" s="22"/>
      <c r="L89" s="90"/>
      <c r="M89" s="91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>
      <c r="A90" s="25"/>
      <c r="B90" s="89"/>
      <c r="C90" s="25"/>
      <c r="D90" s="92"/>
      <c r="E90" s="90"/>
      <c r="F90" s="90"/>
      <c r="G90" s="90"/>
      <c r="H90" s="90"/>
      <c r="I90" s="90"/>
      <c r="J90" s="90"/>
      <c r="K90" s="90"/>
      <c r="L90" s="90"/>
      <c r="M90" s="91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>
      <c r="A91" s="25"/>
      <c r="B91" s="89"/>
      <c r="C91" s="25"/>
      <c r="D91" s="92"/>
      <c r="E91" s="90"/>
      <c r="F91" s="90"/>
      <c r="G91" s="90"/>
      <c r="H91" s="90"/>
      <c r="I91" s="90"/>
      <c r="J91" s="90"/>
      <c r="K91" s="90"/>
      <c r="L91" s="90"/>
      <c r="M91" s="91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</sheetData>
  <mergeCells count="2">
    <mergeCell ref="F8:G8"/>
    <mergeCell ref="F21:G21"/>
  </mergeCells>
  <conditionalFormatting sqref="F21 H21:H29 H15:H19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9"/>
  <sheetViews>
    <sheetView workbookViewId="0" topLeftCell="A1">
      <selection activeCell="D33" sqref="D33"/>
    </sheetView>
  </sheetViews>
  <sheetFormatPr defaultColWidth="9.140625" defaultRowHeight="12.75"/>
  <cols>
    <col min="2" max="2" width="13.00390625" style="0" customWidth="1"/>
    <col min="4" max="4" width="19.140625" style="0" customWidth="1"/>
  </cols>
  <sheetData>
    <row r="1" spans="1:2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>
      <c r="A2" s="4"/>
      <c r="B2" s="37"/>
      <c r="C2" s="38"/>
      <c r="D2" s="23"/>
      <c r="E2" s="22"/>
      <c r="F2" s="22"/>
      <c r="G2" s="22"/>
      <c r="H2" s="22"/>
      <c r="I2" s="22"/>
      <c r="J2" s="2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">
      <c r="A3" s="4"/>
      <c r="B3" s="32"/>
      <c r="C3" s="117" t="s">
        <v>23</v>
      </c>
      <c r="D3" s="118"/>
      <c r="E3" s="119"/>
      <c r="F3" s="4"/>
      <c r="G3" s="4"/>
      <c r="H3" s="33"/>
      <c r="I3" s="4"/>
      <c r="J3" s="2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8">
      <c r="A4" s="4"/>
      <c r="B4" s="32"/>
      <c r="C4" s="117"/>
      <c r="D4" s="118"/>
      <c r="E4" s="119"/>
      <c r="F4" s="4"/>
      <c r="G4" s="4"/>
      <c r="H4" s="33"/>
      <c r="I4" s="4"/>
      <c r="J4" s="2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">
      <c r="A5" s="4"/>
      <c r="B5" s="32"/>
      <c r="C5" s="1"/>
      <c r="D5" s="8"/>
      <c r="E5" s="1"/>
      <c r="F5" s="4"/>
      <c r="G5" s="128" t="s">
        <v>145</v>
      </c>
      <c r="H5" s="1"/>
      <c r="I5" s="4"/>
      <c r="J5" s="2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>
      <c r="A6" s="4"/>
      <c r="B6" s="32"/>
      <c r="C6" s="1"/>
      <c r="D6" s="116" t="s">
        <v>138</v>
      </c>
      <c r="E6" s="1"/>
      <c r="F6" s="4"/>
      <c r="G6" s="4"/>
      <c r="H6" s="1"/>
      <c r="I6" s="4"/>
      <c r="J6" s="2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4"/>
      <c r="B7" s="32"/>
      <c r="C7" s="70" t="s">
        <v>3</v>
      </c>
      <c r="D7" s="101" t="s">
        <v>4</v>
      </c>
      <c r="E7" s="102" t="s">
        <v>6</v>
      </c>
      <c r="F7" s="167" t="s">
        <v>7</v>
      </c>
      <c r="G7" s="168"/>
      <c r="H7" s="72" t="s">
        <v>25</v>
      </c>
      <c r="I7" s="1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2.75">
      <c r="A8" s="4"/>
      <c r="B8" s="32"/>
      <c r="C8" s="14" t="s">
        <v>33</v>
      </c>
      <c r="D8" s="74" t="s">
        <v>20</v>
      </c>
      <c r="E8" s="75">
        <v>1327</v>
      </c>
      <c r="F8" s="58">
        <f aca="true" t="shared" si="0" ref="F8:F14">E8/6</f>
        <v>221.16666666666666</v>
      </c>
      <c r="G8" s="49"/>
      <c r="H8" s="16">
        <v>20</v>
      </c>
      <c r="I8" s="1"/>
      <c r="J8" s="2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75">
      <c r="A9" s="4"/>
      <c r="B9" s="32"/>
      <c r="C9" s="14" t="s">
        <v>34</v>
      </c>
      <c r="D9" s="74" t="s">
        <v>8</v>
      </c>
      <c r="E9" s="75">
        <v>1275</v>
      </c>
      <c r="F9" s="58">
        <f t="shared" si="0"/>
        <v>212.5</v>
      </c>
      <c r="G9" s="49"/>
      <c r="H9" s="16">
        <v>17</v>
      </c>
      <c r="I9" s="1"/>
      <c r="J9" s="2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.75">
      <c r="A10" s="4"/>
      <c r="B10" s="32"/>
      <c r="C10" s="14" t="s">
        <v>35</v>
      </c>
      <c r="D10" s="74" t="s">
        <v>21</v>
      </c>
      <c r="E10" s="75">
        <v>1237</v>
      </c>
      <c r="F10" s="58">
        <f t="shared" si="0"/>
        <v>206.16666666666666</v>
      </c>
      <c r="G10" s="49"/>
      <c r="H10" s="16">
        <v>15</v>
      </c>
      <c r="I10" s="1"/>
      <c r="J10" s="2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>
      <c r="A11" s="4"/>
      <c r="B11" s="32"/>
      <c r="C11" s="14" t="s">
        <v>36</v>
      </c>
      <c r="D11" s="74" t="s">
        <v>73</v>
      </c>
      <c r="E11" s="75">
        <v>1185</v>
      </c>
      <c r="F11" s="58">
        <f t="shared" si="0"/>
        <v>197.5</v>
      </c>
      <c r="G11" s="49"/>
      <c r="H11" s="16">
        <v>13</v>
      </c>
      <c r="I11" s="1"/>
      <c r="J11" s="2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2.75">
      <c r="A12" s="4"/>
      <c r="B12" s="32"/>
      <c r="C12" s="14" t="s">
        <v>37</v>
      </c>
      <c r="D12" s="74" t="s">
        <v>140</v>
      </c>
      <c r="E12" s="75">
        <v>1175</v>
      </c>
      <c r="F12" s="58">
        <f t="shared" si="0"/>
        <v>195.83333333333334</v>
      </c>
      <c r="G12" s="49"/>
      <c r="H12" s="16">
        <v>12</v>
      </c>
      <c r="I12" s="1"/>
      <c r="J12" s="2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2.75">
      <c r="A13" s="4"/>
      <c r="B13" s="32"/>
      <c r="C13" s="14" t="s">
        <v>38</v>
      </c>
      <c r="D13" s="74" t="s">
        <v>9</v>
      </c>
      <c r="E13" s="75">
        <v>1041</v>
      </c>
      <c r="F13" s="56">
        <f t="shared" si="0"/>
        <v>173.5</v>
      </c>
      <c r="G13" s="48"/>
      <c r="H13" s="16">
        <v>11</v>
      </c>
      <c r="I13" s="1"/>
      <c r="J13" s="2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4"/>
      <c r="B14" s="32"/>
      <c r="C14" s="14" t="s">
        <v>39</v>
      </c>
      <c r="D14" s="78" t="s">
        <v>26</v>
      </c>
      <c r="E14" s="75">
        <v>789</v>
      </c>
      <c r="F14" s="56">
        <f t="shared" si="0"/>
        <v>131.5</v>
      </c>
      <c r="G14" s="48"/>
      <c r="H14" s="16">
        <v>10</v>
      </c>
      <c r="I14" s="1"/>
      <c r="J14" s="2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4"/>
      <c r="B15" s="32"/>
      <c r="C15" s="22"/>
      <c r="D15" s="92"/>
      <c r="E15" s="104"/>
      <c r="F15" s="62"/>
      <c r="G15" s="62"/>
      <c r="H15" s="24"/>
      <c r="I15" s="1"/>
      <c r="J15" s="2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2.75">
      <c r="A16" s="4"/>
      <c r="B16" s="32"/>
      <c r="C16" s="69"/>
      <c r="D16" s="82"/>
      <c r="E16" s="69"/>
      <c r="F16" s="62"/>
      <c r="G16" s="62"/>
      <c r="H16" s="24"/>
      <c r="I16" s="1"/>
      <c r="J16" s="2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.75">
      <c r="A17" s="4"/>
      <c r="B17" s="32"/>
      <c r="C17" s="104"/>
      <c r="D17" s="105"/>
      <c r="E17" s="104"/>
      <c r="F17" s="62"/>
      <c r="G17" s="62"/>
      <c r="H17" s="24"/>
      <c r="I17" s="1"/>
      <c r="J17" s="2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2.75">
      <c r="A18" s="4"/>
      <c r="B18" s="32"/>
      <c r="C18" s="22"/>
      <c r="D18" s="82"/>
      <c r="E18" s="69"/>
      <c r="F18" s="62"/>
      <c r="G18" s="62"/>
      <c r="H18" s="38"/>
      <c r="I18" s="1"/>
      <c r="J18" s="2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.75">
      <c r="A19" s="4"/>
      <c r="B19" s="32"/>
      <c r="C19" s="1"/>
      <c r="D19" s="116" t="s">
        <v>137</v>
      </c>
      <c r="E19" s="1"/>
      <c r="F19" s="4"/>
      <c r="G19" s="4"/>
      <c r="H19" s="4"/>
      <c r="I19" s="4"/>
      <c r="J19" s="2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2.75">
      <c r="A20" s="4"/>
      <c r="B20" s="32"/>
      <c r="C20" s="70" t="s">
        <v>3</v>
      </c>
      <c r="D20" s="101" t="s">
        <v>4</v>
      </c>
      <c r="E20" s="70" t="s">
        <v>6</v>
      </c>
      <c r="F20" s="163" t="s">
        <v>7</v>
      </c>
      <c r="G20" s="164"/>
      <c r="H20" s="72" t="s">
        <v>25</v>
      </c>
      <c r="I20" s="1"/>
      <c r="J20" s="2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4"/>
      <c r="B21" s="32"/>
      <c r="C21" s="14" t="s">
        <v>33</v>
      </c>
      <c r="D21" s="74" t="s">
        <v>17</v>
      </c>
      <c r="E21" s="97">
        <v>1225</v>
      </c>
      <c r="F21" s="50">
        <f aca="true" t="shared" si="1" ref="F21:F26">E21/6</f>
        <v>204.16666666666666</v>
      </c>
      <c r="G21" s="49"/>
      <c r="H21" s="16">
        <v>20</v>
      </c>
      <c r="I21" s="1"/>
      <c r="J21" s="2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>
      <c r="A22" s="4"/>
      <c r="B22" s="32"/>
      <c r="C22" s="14" t="s">
        <v>34</v>
      </c>
      <c r="D22" s="74" t="s">
        <v>72</v>
      </c>
      <c r="E22" s="97">
        <v>1081</v>
      </c>
      <c r="F22" s="50">
        <f t="shared" si="1"/>
        <v>180.16666666666666</v>
      </c>
      <c r="G22" s="49"/>
      <c r="H22" s="16">
        <v>17</v>
      </c>
      <c r="I22" s="1"/>
      <c r="J22" s="2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>
      <c r="A23" s="4"/>
      <c r="B23" s="32"/>
      <c r="C23" s="14" t="s">
        <v>35</v>
      </c>
      <c r="D23" s="74" t="s">
        <v>18</v>
      </c>
      <c r="E23" s="97">
        <v>1056</v>
      </c>
      <c r="F23" s="50">
        <f t="shared" si="1"/>
        <v>176</v>
      </c>
      <c r="G23" s="49"/>
      <c r="H23" s="16">
        <v>15</v>
      </c>
      <c r="I23" s="1"/>
      <c r="J23" s="2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2.75">
      <c r="A24" s="4"/>
      <c r="B24" s="32"/>
      <c r="C24" s="14" t="s">
        <v>36</v>
      </c>
      <c r="D24" s="74" t="s">
        <v>75</v>
      </c>
      <c r="E24" s="97">
        <v>1036</v>
      </c>
      <c r="F24" s="50">
        <f t="shared" si="1"/>
        <v>172.66666666666666</v>
      </c>
      <c r="G24" s="49"/>
      <c r="H24" s="16">
        <v>13</v>
      </c>
      <c r="I24" s="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4"/>
      <c r="B25" s="32"/>
      <c r="C25" s="14" t="s">
        <v>37</v>
      </c>
      <c r="D25" s="74" t="s">
        <v>71</v>
      </c>
      <c r="E25" s="97">
        <v>949</v>
      </c>
      <c r="F25" s="50">
        <f t="shared" si="1"/>
        <v>158.16666666666666</v>
      </c>
      <c r="G25" s="49"/>
      <c r="H25" s="16">
        <v>12</v>
      </c>
      <c r="I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4"/>
      <c r="B26" s="32"/>
      <c r="C26" s="14" t="s">
        <v>38</v>
      </c>
      <c r="D26" s="74" t="s">
        <v>30</v>
      </c>
      <c r="E26" s="97">
        <v>938</v>
      </c>
      <c r="F26" s="51">
        <f t="shared" si="1"/>
        <v>156.33333333333334</v>
      </c>
      <c r="G26" s="48"/>
      <c r="H26" s="16">
        <v>11</v>
      </c>
      <c r="I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4"/>
      <c r="B27" s="32"/>
      <c r="C27" s="22"/>
      <c r="D27" s="82"/>
      <c r="E27" s="104"/>
      <c r="F27" s="107"/>
      <c r="G27" s="62"/>
      <c r="H27" s="38"/>
      <c r="I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>
      <c r="A31" s="122" t="s">
        <v>11</v>
      </c>
      <c r="B31" s="123" t="s">
        <v>12</v>
      </c>
      <c r="C31" s="122" t="s">
        <v>13</v>
      </c>
      <c r="D31" s="124" t="s">
        <v>4</v>
      </c>
      <c r="E31" s="125">
        <v>1</v>
      </c>
      <c r="F31" s="125">
        <v>2</v>
      </c>
      <c r="G31" s="125">
        <v>3</v>
      </c>
      <c r="H31" s="125">
        <v>4</v>
      </c>
      <c r="I31" s="125">
        <v>5</v>
      </c>
      <c r="J31" s="125">
        <v>6</v>
      </c>
      <c r="K31" s="125" t="s">
        <v>14</v>
      </c>
      <c r="L31" s="125" t="s">
        <v>15</v>
      </c>
      <c r="M31" s="126" t="s">
        <v>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2.75">
      <c r="A32" s="59" t="s">
        <v>33</v>
      </c>
      <c r="B32" s="73">
        <v>39873</v>
      </c>
      <c r="C32" s="59">
        <v>1</v>
      </c>
      <c r="D32" s="74" t="s">
        <v>18</v>
      </c>
      <c r="E32" s="75">
        <v>166</v>
      </c>
      <c r="F32" s="75">
        <v>159</v>
      </c>
      <c r="G32" s="75">
        <v>173</v>
      </c>
      <c r="H32" s="75">
        <v>146</v>
      </c>
      <c r="I32" s="75">
        <v>152</v>
      </c>
      <c r="J32" s="75">
        <v>104</v>
      </c>
      <c r="K32" s="75"/>
      <c r="L32" s="75">
        <f aca="true" t="shared" si="2" ref="L32:L52">SUM(E32:J32)</f>
        <v>900</v>
      </c>
      <c r="M32" s="76">
        <f>L32/6</f>
        <v>150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>
      <c r="A33" s="59" t="s">
        <v>34</v>
      </c>
      <c r="B33" s="73">
        <v>39873</v>
      </c>
      <c r="C33" s="59">
        <v>1</v>
      </c>
      <c r="D33" s="74" t="s">
        <v>140</v>
      </c>
      <c r="E33" s="75">
        <v>155</v>
      </c>
      <c r="F33" s="75">
        <v>225</v>
      </c>
      <c r="G33" s="75">
        <v>203</v>
      </c>
      <c r="H33" s="75">
        <v>184</v>
      </c>
      <c r="I33" s="75">
        <v>235</v>
      </c>
      <c r="J33" s="75">
        <v>173</v>
      </c>
      <c r="K33" s="75"/>
      <c r="L33" s="75">
        <f t="shared" si="2"/>
        <v>1175</v>
      </c>
      <c r="M33" s="76">
        <f aca="true" t="shared" si="3" ref="M33:M75">L33/6</f>
        <v>195.83333333333334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.75">
      <c r="A34" s="59" t="s">
        <v>35</v>
      </c>
      <c r="B34" s="73">
        <v>39875</v>
      </c>
      <c r="C34" s="59">
        <v>1</v>
      </c>
      <c r="D34" s="74" t="s">
        <v>8</v>
      </c>
      <c r="E34" s="75">
        <v>207</v>
      </c>
      <c r="F34" s="75">
        <v>203</v>
      </c>
      <c r="G34" s="75">
        <v>214</v>
      </c>
      <c r="H34" s="75">
        <v>195</v>
      </c>
      <c r="I34" s="75">
        <v>208</v>
      </c>
      <c r="J34" s="75">
        <v>248</v>
      </c>
      <c r="K34" s="75"/>
      <c r="L34" s="75">
        <f t="shared" si="2"/>
        <v>1275</v>
      </c>
      <c r="M34" s="76">
        <f>L34/6</f>
        <v>212.5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>
      <c r="A35" s="59" t="s">
        <v>36</v>
      </c>
      <c r="B35" s="73">
        <v>39875</v>
      </c>
      <c r="C35" s="59">
        <v>1</v>
      </c>
      <c r="D35" s="74" t="s">
        <v>9</v>
      </c>
      <c r="E35" s="75">
        <v>134</v>
      </c>
      <c r="F35" s="75">
        <v>170</v>
      </c>
      <c r="G35" s="75">
        <v>159</v>
      </c>
      <c r="H35" s="75">
        <v>162</v>
      </c>
      <c r="I35" s="75">
        <v>171</v>
      </c>
      <c r="J35" s="75">
        <v>89</v>
      </c>
      <c r="K35" s="75"/>
      <c r="L35" s="75">
        <f t="shared" si="2"/>
        <v>885</v>
      </c>
      <c r="M35" s="76">
        <f t="shared" si="3"/>
        <v>147.5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.75">
      <c r="A36" s="59" t="s">
        <v>37</v>
      </c>
      <c r="B36" s="73">
        <v>39878</v>
      </c>
      <c r="C36" s="59">
        <v>1</v>
      </c>
      <c r="D36" s="74" t="s">
        <v>17</v>
      </c>
      <c r="E36" s="75">
        <v>185</v>
      </c>
      <c r="F36" s="75">
        <v>136</v>
      </c>
      <c r="G36" s="75">
        <v>139</v>
      </c>
      <c r="H36" s="75">
        <v>158</v>
      </c>
      <c r="I36" s="75">
        <v>234</v>
      </c>
      <c r="J36" s="75">
        <v>157</v>
      </c>
      <c r="K36" s="75"/>
      <c r="L36" s="75">
        <f t="shared" si="2"/>
        <v>1009</v>
      </c>
      <c r="M36" s="76">
        <f t="shared" si="3"/>
        <v>168.16666666666666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.75">
      <c r="A37" s="59" t="s">
        <v>38</v>
      </c>
      <c r="B37" s="73">
        <v>39879</v>
      </c>
      <c r="C37" s="59">
        <v>1</v>
      </c>
      <c r="D37" s="74" t="s">
        <v>21</v>
      </c>
      <c r="E37" s="75">
        <v>209</v>
      </c>
      <c r="F37" s="75">
        <v>174</v>
      </c>
      <c r="G37" s="75">
        <v>193</v>
      </c>
      <c r="H37" s="75">
        <v>168</v>
      </c>
      <c r="I37" s="75">
        <v>246</v>
      </c>
      <c r="J37" s="75">
        <v>142</v>
      </c>
      <c r="K37" s="75"/>
      <c r="L37" s="75">
        <f t="shared" si="2"/>
        <v>1132</v>
      </c>
      <c r="M37" s="76">
        <f t="shared" si="3"/>
        <v>188.66666666666666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>
      <c r="A38" s="59" t="s">
        <v>39</v>
      </c>
      <c r="B38" s="73">
        <v>39879</v>
      </c>
      <c r="C38" s="59">
        <v>1</v>
      </c>
      <c r="D38" s="78" t="s">
        <v>26</v>
      </c>
      <c r="E38" s="75">
        <v>139</v>
      </c>
      <c r="F38" s="75">
        <v>113</v>
      </c>
      <c r="G38" s="75">
        <v>89</v>
      </c>
      <c r="H38" s="75">
        <v>88</v>
      </c>
      <c r="I38" s="75">
        <v>149</v>
      </c>
      <c r="J38" s="75">
        <v>151</v>
      </c>
      <c r="K38" s="75">
        <v>60</v>
      </c>
      <c r="L38" s="75">
        <f>SUM(E38:K38)</f>
        <v>789</v>
      </c>
      <c r="M38" s="76">
        <f t="shared" si="3"/>
        <v>131.5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>
      <c r="A39" s="59" t="s">
        <v>40</v>
      </c>
      <c r="B39" s="73">
        <v>39880</v>
      </c>
      <c r="C39" s="59">
        <v>1</v>
      </c>
      <c r="D39" s="74" t="s">
        <v>72</v>
      </c>
      <c r="E39" s="75">
        <v>188</v>
      </c>
      <c r="F39" s="75">
        <v>169</v>
      </c>
      <c r="G39" s="75">
        <v>171</v>
      </c>
      <c r="H39" s="75">
        <v>143</v>
      </c>
      <c r="I39" s="75">
        <v>196</v>
      </c>
      <c r="J39" s="75">
        <v>167</v>
      </c>
      <c r="K39" s="75"/>
      <c r="L39" s="75">
        <f>SUM(E39:J39)</f>
        <v>1034</v>
      </c>
      <c r="M39" s="76">
        <f t="shared" si="3"/>
        <v>172.33333333333334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>
      <c r="A40" s="59" t="s">
        <v>41</v>
      </c>
      <c r="B40" s="73">
        <v>39880</v>
      </c>
      <c r="C40" s="59">
        <v>1</v>
      </c>
      <c r="D40" s="74" t="s">
        <v>73</v>
      </c>
      <c r="E40" s="75">
        <v>169</v>
      </c>
      <c r="F40" s="75">
        <v>152</v>
      </c>
      <c r="G40" s="75">
        <v>172</v>
      </c>
      <c r="H40" s="75">
        <v>181</v>
      </c>
      <c r="I40" s="75">
        <v>182</v>
      </c>
      <c r="J40" s="75">
        <v>183</v>
      </c>
      <c r="K40" s="75"/>
      <c r="L40" s="75">
        <f>SUM(E40:J40)</f>
        <v>1039</v>
      </c>
      <c r="M40" s="76">
        <f t="shared" si="3"/>
        <v>173.16666666666666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>
      <c r="A41" s="59" t="s">
        <v>42</v>
      </c>
      <c r="B41" s="73">
        <v>39880</v>
      </c>
      <c r="C41" s="59">
        <v>2</v>
      </c>
      <c r="D41" s="74" t="s">
        <v>21</v>
      </c>
      <c r="E41" s="75">
        <v>190</v>
      </c>
      <c r="F41" s="75">
        <v>221</v>
      </c>
      <c r="G41" s="75">
        <v>162</v>
      </c>
      <c r="H41" s="75">
        <v>209</v>
      </c>
      <c r="I41" s="75">
        <v>211</v>
      </c>
      <c r="J41" s="75">
        <v>221</v>
      </c>
      <c r="K41" s="75"/>
      <c r="L41" s="75">
        <f>SUM(E41:J41)</f>
        <v>1214</v>
      </c>
      <c r="M41" s="76">
        <f t="shared" si="3"/>
        <v>202.33333333333334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57" customFormat="1" ht="12.75">
      <c r="A42" s="59" t="s">
        <v>43</v>
      </c>
      <c r="B42" s="73">
        <v>39880</v>
      </c>
      <c r="C42" s="59">
        <v>2</v>
      </c>
      <c r="D42" s="74" t="s">
        <v>26</v>
      </c>
      <c r="E42" s="75">
        <v>118</v>
      </c>
      <c r="F42" s="75">
        <v>103</v>
      </c>
      <c r="G42" s="75">
        <v>155</v>
      </c>
      <c r="H42" s="75">
        <v>106</v>
      </c>
      <c r="I42" s="75">
        <v>124</v>
      </c>
      <c r="J42" s="75">
        <v>91</v>
      </c>
      <c r="K42" s="75">
        <v>60</v>
      </c>
      <c r="L42" s="75">
        <f>SUM(E42:K42)</f>
        <v>757</v>
      </c>
      <c r="M42" s="76">
        <f t="shared" si="3"/>
        <v>126.16666666666667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>
      <c r="A43" s="59" t="s">
        <v>44</v>
      </c>
      <c r="B43" s="73">
        <v>39880</v>
      </c>
      <c r="C43" s="59">
        <v>2</v>
      </c>
      <c r="D43" s="74" t="s">
        <v>18</v>
      </c>
      <c r="E43" s="75">
        <v>186</v>
      </c>
      <c r="F43" s="75">
        <v>146</v>
      </c>
      <c r="G43" s="75">
        <v>214</v>
      </c>
      <c r="H43" s="75">
        <v>168</v>
      </c>
      <c r="I43" s="75">
        <v>174</v>
      </c>
      <c r="J43" s="75">
        <v>168</v>
      </c>
      <c r="K43" s="75"/>
      <c r="L43" s="75">
        <f t="shared" si="2"/>
        <v>1056</v>
      </c>
      <c r="M43" s="76">
        <f t="shared" si="3"/>
        <v>176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>
      <c r="A44" s="59" t="s">
        <v>45</v>
      </c>
      <c r="B44" s="73">
        <v>39884</v>
      </c>
      <c r="C44" s="59">
        <v>2</v>
      </c>
      <c r="D44" s="74" t="s">
        <v>17</v>
      </c>
      <c r="E44" s="75">
        <v>206</v>
      </c>
      <c r="F44" s="75">
        <v>185</v>
      </c>
      <c r="G44" s="75">
        <v>165</v>
      </c>
      <c r="H44" s="75">
        <v>243</v>
      </c>
      <c r="I44" s="75">
        <v>200</v>
      </c>
      <c r="J44" s="75">
        <v>226</v>
      </c>
      <c r="K44" s="75"/>
      <c r="L44" s="75">
        <f t="shared" si="2"/>
        <v>1225</v>
      </c>
      <c r="M44" s="76">
        <f t="shared" si="3"/>
        <v>204.16666666666666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>
      <c r="A45" s="59" t="s">
        <v>46</v>
      </c>
      <c r="B45" s="73">
        <v>39884</v>
      </c>
      <c r="C45" s="59">
        <v>1</v>
      </c>
      <c r="D45" s="74" t="s">
        <v>30</v>
      </c>
      <c r="E45" s="75">
        <v>150</v>
      </c>
      <c r="F45" s="75">
        <v>156</v>
      </c>
      <c r="G45" s="75">
        <v>152</v>
      </c>
      <c r="H45" s="75">
        <v>166</v>
      </c>
      <c r="I45" s="75">
        <v>140</v>
      </c>
      <c r="J45" s="75">
        <v>174</v>
      </c>
      <c r="K45" s="75"/>
      <c r="L45" s="75">
        <f t="shared" si="2"/>
        <v>938</v>
      </c>
      <c r="M45" s="76">
        <f t="shared" si="3"/>
        <v>156.33333333333334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>
      <c r="A46" s="59" t="s">
        <v>47</v>
      </c>
      <c r="B46" s="73">
        <v>39885</v>
      </c>
      <c r="C46" s="59">
        <v>3</v>
      </c>
      <c r="D46" s="74" t="s">
        <v>21</v>
      </c>
      <c r="E46" s="75">
        <v>171</v>
      </c>
      <c r="F46" s="75">
        <v>166</v>
      </c>
      <c r="G46" s="75">
        <v>160</v>
      </c>
      <c r="H46" s="75">
        <v>201</v>
      </c>
      <c r="I46" s="75">
        <v>153</v>
      </c>
      <c r="J46" s="75">
        <v>228</v>
      </c>
      <c r="K46" s="75"/>
      <c r="L46" s="75">
        <f t="shared" si="2"/>
        <v>1079</v>
      </c>
      <c r="M46" s="76">
        <f t="shared" si="3"/>
        <v>179.83333333333334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>
      <c r="A47" s="59" t="s">
        <v>48</v>
      </c>
      <c r="B47" s="73">
        <v>39885</v>
      </c>
      <c r="C47" s="59">
        <v>2</v>
      </c>
      <c r="D47" s="74" t="s">
        <v>8</v>
      </c>
      <c r="E47" s="75">
        <v>183</v>
      </c>
      <c r="F47" s="75">
        <v>160</v>
      </c>
      <c r="G47" s="75">
        <v>179</v>
      </c>
      <c r="H47" s="75">
        <v>253</v>
      </c>
      <c r="I47" s="75">
        <v>183</v>
      </c>
      <c r="J47" s="75">
        <v>220</v>
      </c>
      <c r="K47" s="75"/>
      <c r="L47" s="75">
        <f t="shared" si="2"/>
        <v>1178</v>
      </c>
      <c r="M47" s="76">
        <f t="shared" si="3"/>
        <v>196.33333333333334</v>
      </c>
      <c r="N47" s="57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>
      <c r="A48" s="59" t="s">
        <v>49</v>
      </c>
      <c r="B48" s="73">
        <v>39885</v>
      </c>
      <c r="C48" s="59">
        <v>2</v>
      </c>
      <c r="D48" s="74" t="s">
        <v>9</v>
      </c>
      <c r="E48" s="75">
        <v>171</v>
      </c>
      <c r="F48" s="75">
        <v>190</v>
      </c>
      <c r="G48" s="75">
        <v>202</v>
      </c>
      <c r="H48" s="75">
        <v>169</v>
      </c>
      <c r="I48" s="75">
        <v>161</v>
      </c>
      <c r="J48" s="75">
        <v>148</v>
      </c>
      <c r="K48" s="75"/>
      <c r="L48" s="75">
        <f t="shared" si="2"/>
        <v>1041</v>
      </c>
      <c r="M48" s="76">
        <f t="shared" si="3"/>
        <v>173.5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>
      <c r="A49" s="59" t="s">
        <v>50</v>
      </c>
      <c r="B49" s="73">
        <v>39885</v>
      </c>
      <c r="C49" s="59">
        <v>1</v>
      </c>
      <c r="D49" s="74" t="s">
        <v>20</v>
      </c>
      <c r="E49" s="75">
        <v>237</v>
      </c>
      <c r="F49" s="75">
        <v>204</v>
      </c>
      <c r="G49" s="75">
        <v>214</v>
      </c>
      <c r="H49" s="75">
        <v>202</v>
      </c>
      <c r="I49" s="75">
        <v>214</v>
      </c>
      <c r="J49" s="75">
        <v>180</v>
      </c>
      <c r="K49" s="75"/>
      <c r="L49" s="75">
        <f t="shared" si="2"/>
        <v>1251</v>
      </c>
      <c r="M49" s="76">
        <f t="shared" si="3"/>
        <v>208.5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2.75">
      <c r="A50" s="59" t="s">
        <v>51</v>
      </c>
      <c r="B50" s="73">
        <v>39887</v>
      </c>
      <c r="C50" s="59">
        <v>4</v>
      </c>
      <c r="D50" s="74" t="s">
        <v>21</v>
      </c>
      <c r="E50" s="75">
        <v>165</v>
      </c>
      <c r="F50" s="75">
        <v>245</v>
      </c>
      <c r="G50" s="75">
        <v>199</v>
      </c>
      <c r="H50" s="75">
        <v>202</v>
      </c>
      <c r="I50" s="75">
        <v>189</v>
      </c>
      <c r="J50" s="75">
        <v>181</v>
      </c>
      <c r="K50" s="75"/>
      <c r="L50" s="75">
        <f t="shared" si="2"/>
        <v>1181</v>
      </c>
      <c r="M50" s="76">
        <f t="shared" si="3"/>
        <v>196.83333333333334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2.75">
      <c r="A51" s="59" t="s">
        <v>52</v>
      </c>
      <c r="B51" s="73">
        <v>39887</v>
      </c>
      <c r="C51" s="59">
        <v>1</v>
      </c>
      <c r="D51" s="74" t="s">
        <v>71</v>
      </c>
      <c r="E51" s="75">
        <v>142</v>
      </c>
      <c r="F51" s="75">
        <v>156</v>
      </c>
      <c r="G51" s="75">
        <v>167</v>
      </c>
      <c r="H51" s="75">
        <v>152</v>
      </c>
      <c r="I51" s="75">
        <v>158</v>
      </c>
      <c r="J51" s="75">
        <v>139</v>
      </c>
      <c r="K51" s="75"/>
      <c r="L51" s="75">
        <f t="shared" si="2"/>
        <v>914</v>
      </c>
      <c r="M51" s="76">
        <f t="shared" si="3"/>
        <v>152.33333333333334</v>
      </c>
      <c r="N51" s="57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2.75">
      <c r="A52" s="59" t="s">
        <v>53</v>
      </c>
      <c r="B52" s="73">
        <v>39887</v>
      </c>
      <c r="C52" s="59">
        <v>2</v>
      </c>
      <c r="D52" s="74" t="s">
        <v>73</v>
      </c>
      <c r="E52" s="75">
        <v>204</v>
      </c>
      <c r="F52" s="75">
        <v>172</v>
      </c>
      <c r="G52" s="75">
        <v>216</v>
      </c>
      <c r="H52" s="75">
        <v>186</v>
      </c>
      <c r="I52" s="75">
        <v>195</v>
      </c>
      <c r="J52" s="75">
        <v>212</v>
      </c>
      <c r="K52" s="75"/>
      <c r="L52" s="75">
        <f t="shared" si="2"/>
        <v>1185</v>
      </c>
      <c r="M52" s="76">
        <f t="shared" si="3"/>
        <v>197.5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.75">
      <c r="A53" s="59" t="s">
        <v>54</v>
      </c>
      <c r="B53" s="73">
        <v>39887</v>
      </c>
      <c r="C53" s="59">
        <v>2</v>
      </c>
      <c r="D53" s="74" t="s">
        <v>72</v>
      </c>
      <c r="E53" s="75">
        <v>188</v>
      </c>
      <c r="F53" s="75">
        <v>210</v>
      </c>
      <c r="G53" s="75">
        <v>165</v>
      </c>
      <c r="H53" s="75">
        <v>177</v>
      </c>
      <c r="I53" s="75">
        <v>172</v>
      </c>
      <c r="J53" s="75">
        <v>169</v>
      </c>
      <c r="K53" s="75"/>
      <c r="L53" s="75">
        <f>SUM(E53:K53)</f>
        <v>1081</v>
      </c>
      <c r="M53" s="76">
        <f t="shared" si="3"/>
        <v>180.16666666666666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s="57" customFormat="1" ht="12.75">
      <c r="A54" s="59" t="s">
        <v>55</v>
      </c>
      <c r="B54" s="73">
        <v>39887</v>
      </c>
      <c r="C54" s="59">
        <v>3</v>
      </c>
      <c r="D54" s="74" t="s">
        <v>18</v>
      </c>
      <c r="E54" s="75">
        <v>114</v>
      </c>
      <c r="F54" s="75">
        <v>147</v>
      </c>
      <c r="G54" s="75">
        <v>171</v>
      </c>
      <c r="H54" s="75">
        <v>173</v>
      </c>
      <c r="I54" s="75">
        <v>201</v>
      </c>
      <c r="J54" s="75">
        <v>167</v>
      </c>
      <c r="K54" s="75"/>
      <c r="L54" s="75">
        <f aca="true" t="shared" si="4" ref="L54:L67">SUM(E54:J54)</f>
        <v>973</v>
      </c>
      <c r="M54" s="76">
        <f t="shared" si="3"/>
        <v>162.16666666666666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>
      <c r="A55" s="59" t="s">
        <v>56</v>
      </c>
      <c r="B55" s="73">
        <v>39889</v>
      </c>
      <c r="C55" s="59">
        <v>3</v>
      </c>
      <c r="D55" s="74" t="s">
        <v>8</v>
      </c>
      <c r="E55" s="75">
        <v>222</v>
      </c>
      <c r="F55" s="75">
        <v>192</v>
      </c>
      <c r="G55" s="75">
        <v>162</v>
      </c>
      <c r="H55" s="75">
        <v>204</v>
      </c>
      <c r="I55" s="75">
        <v>190</v>
      </c>
      <c r="J55" s="75">
        <v>156</v>
      </c>
      <c r="K55" s="75"/>
      <c r="L55" s="75">
        <f t="shared" si="4"/>
        <v>1126</v>
      </c>
      <c r="M55" s="76">
        <f t="shared" si="3"/>
        <v>187.66666666666666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.75">
      <c r="A56" s="59" t="s">
        <v>57</v>
      </c>
      <c r="B56" s="73">
        <v>39889</v>
      </c>
      <c r="C56" s="59">
        <v>3</v>
      </c>
      <c r="D56" s="74" t="s">
        <v>9</v>
      </c>
      <c r="E56" s="75">
        <v>145</v>
      </c>
      <c r="F56" s="75">
        <v>158</v>
      </c>
      <c r="G56" s="75">
        <v>132</v>
      </c>
      <c r="H56" s="75">
        <v>178</v>
      </c>
      <c r="I56" s="75">
        <v>196</v>
      </c>
      <c r="J56" s="75">
        <v>204</v>
      </c>
      <c r="K56" s="75"/>
      <c r="L56" s="75">
        <f t="shared" si="4"/>
        <v>1013</v>
      </c>
      <c r="M56" s="76">
        <f t="shared" si="3"/>
        <v>168.83333333333334</v>
      </c>
      <c r="N56" s="57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>
      <c r="A57" s="59" t="s">
        <v>58</v>
      </c>
      <c r="B57" s="73">
        <v>39890</v>
      </c>
      <c r="C57" s="59">
        <v>1</v>
      </c>
      <c r="D57" s="74" t="s">
        <v>75</v>
      </c>
      <c r="E57" s="75">
        <v>175</v>
      </c>
      <c r="F57" s="75">
        <v>186</v>
      </c>
      <c r="G57" s="75">
        <v>174</v>
      </c>
      <c r="H57" s="75">
        <v>146</v>
      </c>
      <c r="I57" s="75">
        <v>153</v>
      </c>
      <c r="J57" s="75">
        <v>202</v>
      </c>
      <c r="K57" s="75"/>
      <c r="L57" s="75">
        <f t="shared" si="4"/>
        <v>1036</v>
      </c>
      <c r="M57" s="76">
        <f t="shared" si="3"/>
        <v>172.66666666666666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2.75">
      <c r="A58" s="59" t="s">
        <v>59</v>
      </c>
      <c r="B58" s="73">
        <v>39892</v>
      </c>
      <c r="C58" s="59">
        <v>2</v>
      </c>
      <c r="D58" s="74" t="s">
        <v>30</v>
      </c>
      <c r="E58" s="75">
        <v>115</v>
      </c>
      <c r="F58" s="75">
        <v>188</v>
      </c>
      <c r="G58" s="75">
        <v>166</v>
      </c>
      <c r="H58" s="75">
        <v>173</v>
      </c>
      <c r="I58" s="75">
        <v>117</v>
      </c>
      <c r="J58" s="75">
        <v>169</v>
      </c>
      <c r="K58" s="75"/>
      <c r="L58" s="75">
        <f t="shared" si="4"/>
        <v>928</v>
      </c>
      <c r="M58" s="76">
        <f t="shared" si="3"/>
        <v>154.66666666666666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>
      <c r="A59" s="59" t="s">
        <v>60</v>
      </c>
      <c r="B59" s="73">
        <v>39892</v>
      </c>
      <c r="C59" s="59">
        <v>4</v>
      </c>
      <c r="D59" s="74" t="s">
        <v>18</v>
      </c>
      <c r="E59" s="75">
        <v>133</v>
      </c>
      <c r="F59" s="75">
        <v>221</v>
      </c>
      <c r="G59" s="75">
        <v>154</v>
      </c>
      <c r="H59" s="75">
        <v>123</v>
      </c>
      <c r="I59" s="75">
        <v>161</v>
      </c>
      <c r="J59" s="75">
        <v>184</v>
      </c>
      <c r="K59" s="75"/>
      <c r="L59" s="75">
        <f t="shared" si="4"/>
        <v>976</v>
      </c>
      <c r="M59" s="76">
        <f t="shared" si="3"/>
        <v>162.66666666666666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2.75">
      <c r="A60" s="59" t="s">
        <v>61</v>
      </c>
      <c r="B60" s="73">
        <v>39894</v>
      </c>
      <c r="C60" s="59">
        <v>5</v>
      </c>
      <c r="D60" s="74" t="s">
        <v>21</v>
      </c>
      <c r="E60" s="75">
        <v>200</v>
      </c>
      <c r="F60" s="75">
        <v>203</v>
      </c>
      <c r="G60" s="75">
        <v>213</v>
      </c>
      <c r="H60" s="75">
        <v>202</v>
      </c>
      <c r="I60" s="75">
        <v>163</v>
      </c>
      <c r="J60" s="75">
        <v>188</v>
      </c>
      <c r="K60" s="75"/>
      <c r="L60" s="75">
        <f t="shared" si="4"/>
        <v>1169</v>
      </c>
      <c r="M60" s="76">
        <f t="shared" si="3"/>
        <v>194.83333333333334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>
      <c r="A61" s="59" t="s">
        <v>62</v>
      </c>
      <c r="B61" s="73">
        <v>39894</v>
      </c>
      <c r="C61" s="59">
        <v>2</v>
      </c>
      <c r="D61" s="74" t="s">
        <v>71</v>
      </c>
      <c r="E61" s="75">
        <v>182</v>
      </c>
      <c r="F61" s="75">
        <v>199</v>
      </c>
      <c r="G61" s="75">
        <v>147</v>
      </c>
      <c r="H61" s="75">
        <v>139</v>
      </c>
      <c r="I61" s="75">
        <v>139</v>
      </c>
      <c r="J61" s="75">
        <v>143</v>
      </c>
      <c r="K61" s="75"/>
      <c r="L61" s="75">
        <f t="shared" si="4"/>
        <v>949</v>
      </c>
      <c r="M61" s="76">
        <f t="shared" si="3"/>
        <v>158.16666666666666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13" s="57" customFormat="1" ht="12.75">
      <c r="A62" s="59" t="s">
        <v>63</v>
      </c>
      <c r="B62" s="73">
        <v>39894</v>
      </c>
      <c r="C62" s="59">
        <v>5</v>
      </c>
      <c r="D62" s="74" t="s">
        <v>18</v>
      </c>
      <c r="E62" s="75">
        <v>185</v>
      </c>
      <c r="F62" s="75">
        <v>169</v>
      </c>
      <c r="G62" s="75">
        <v>152</v>
      </c>
      <c r="H62" s="75">
        <v>166</v>
      </c>
      <c r="I62" s="75">
        <v>178</v>
      </c>
      <c r="J62" s="75">
        <v>159</v>
      </c>
      <c r="K62" s="75"/>
      <c r="L62" s="75">
        <f t="shared" si="4"/>
        <v>1009</v>
      </c>
      <c r="M62" s="76">
        <f t="shared" si="3"/>
        <v>168.16666666666666</v>
      </c>
    </row>
    <row r="63" spans="1:25" ht="12.75">
      <c r="A63" s="59" t="s">
        <v>64</v>
      </c>
      <c r="B63" s="73">
        <v>39896</v>
      </c>
      <c r="C63" s="59">
        <v>4</v>
      </c>
      <c r="D63" s="74" t="s">
        <v>9</v>
      </c>
      <c r="E63" s="75">
        <v>166</v>
      </c>
      <c r="F63" s="75">
        <v>185</v>
      </c>
      <c r="G63" s="75">
        <v>167</v>
      </c>
      <c r="H63" s="75">
        <v>138</v>
      </c>
      <c r="I63" s="75">
        <v>167</v>
      </c>
      <c r="J63" s="75">
        <v>164</v>
      </c>
      <c r="K63" s="75"/>
      <c r="L63" s="75">
        <f t="shared" si="4"/>
        <v>987</v>
      </c>
      <c r="M63" s="76">
        <f t="shared" si="3"/>
        <v>164.5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>
      <c r="A64" s="59" t="s">
        <v>65</v>
      </c>
      <c r="B64" s="73">
        <v>39896</v>
      </c>
      <c r="C64" s="59">
        <v>2</v>
      </c>
      <c r="D64" s="74" t="s">
        <v>20</v>
      </c>
      <c r="E64" s="75">
        <v>203</v>
      </c>
      <c r="F64" s="75">
        <v>170</v>
      </c>
      <c r="G64" s="75">
        <v>201</v>
      </c>
      <c r="H64" s="75">
        <v>136</v>
      </c>
      <c r="I64" s="75">
        <v>180</v>
      </c>
      <c r="J64" s="75">
        <v>222</v>
      </c>
      <c r="K64" s="75"/>
      <c r="L64" s="75">
        <f t="shared" si="4"/>
        <v>1112</v>
      </c>
      <c r="M64" s="76">
        <f t="shared" si="3"/>
        <v>185.33333333333334</v>
      </c>
      <c r="N64" s="57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2.75">
      <c r="A65" s="59" t="s">
        <v>66</v>
      </c>
      <c r="B65" s="73">
        <v>39897</v>
      </c>
      <c r="C65" s="59">
        <v>3</v>
      </c>
      <c r="D65" s="74" t="s">
        <v>30</v>
      </c>
      <c r="E65" s="75">
        <v>157</v>
      </c>
      <c r="F65" s="75">
        <v>168</v>
      </c>
      <c r="G65" s="75">
        <v>132</v>
      </c>
      <c r="H65" s="75">
        <v>148</v>
      </c>
      <c r="I65" s="75">
        <v>170</v>
      </c>
      <c r="J65" s="75">
        <v>0</v>
      </c>
      <c r="K65" s="75"/>
      <c r="L65" s="75">
        <f t="shared" si="4"/>
        <v>775</v>
      </c>
      <c r="M65" s="76">
        <f t="shared" si="3"/>
        <v>129.16666666666666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2.75">
      <c r="A66" s="59" t="s">
        <v>67</v>
      </c>
      <c r="B66" s="73">
        <v>39897</v>
      </c>
      <c r="C66" s="59">
        <v>3</v>
      </c>
      <c r="D66" s="74" t="s">
        <v>20</v>
      </c>
      <c r="E66" s="75">
        <v>180</v>
      </c>
      <c r="F66" s="75">
        <v>191</v>
      </c>
      <c r="G66" s="75">
        <v>214</v>
      </c>
      <c r="H66" s="75">
        <v>206</v>
      </c>
      <c r="I66" s="75">
        <v>0</v>
      </c>
      <c r="J66" s="75">
        <v>0</v>
      </c>
      <c r="K66" s="75"/>
      <c r="L66" s="75">
        <f t="shared" si="4"/>
        <v>791</v>
      </c>
      <c r="M66" s="76">
        <f t="shared" si="3"/>
        <v>131.83333333333334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2.75">
      <c r="A67" s="59" t="s">
        <v>68</v>
      </c>
      <c r="B67" s="73">
        <v>39897</v>
      </c>
      <c r="C67" s="59">
        <v>4</v>
      </c>
      <c r="D67" s="74" t="s">
        <v>8</v>
      </c>
      <c r="E67" s="75">
        <v>202</v>
      </c>
      <c r="F67" s="75">
        <v>142</v>
      </c>
      <c r="G67" s="75">
        <v>225</v>
      </c>
      <c r="H67" s="75">
        <v>235</v>
      </c>
      <c r="I67" s="75">
        <v>0</v>
      </c>
      <c r="J67" s="75">
        <v>0</v>
      </c>
      <c r="K67" s="75"/>
      <c r="L67" s="75">
        <f t="shared" si="4"/>
        <v>804</v>
      </c>
      <c r="M67" s="76">
        <f t="shared" si="3"/>
        <v>134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2.75">
      <c r="A68" s="59" t="s">
        <v>69</v>
      </c>
      <c r="B68" s="73">
        <v>39898</v>
      </c>
      <c r="C68" s="59">
        <v>6</v>
      </c>
      <c r="D68" s="74" t="s">
        <v>21</v>
      </c>
      <c r="E68" s="75">
        <v>225</v>
      </c>
      <c r="F68" s="75">
        <v>210</v>
      </c>
      <c r="G68" s="75">
        <v>188</v>
      </c>
      <c r="H68" s="75">
        <v>239</v>
      </c>
      <c r="I68" s="75">
        <v>201</v>
      </c>
      <c r="J68" s="75">
        <v>148</v>
      </c>
      <c r="K68" s="75"/>
      <c r="L68" s="75">
        <f aca="true" t="shared" si="5" ref="L68:L75">SUM(E68:J68)</f>
        <v>1211</v>
      </c>
      <c r="M68" s="76">
        <f t="shared" si="3"/>
        <v>201.83333333333334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2.75">
      <c r="A69" s="59" t="s">
        <v>70</v>
      </c>
      <c r="B69" s="73">
        <v>39898</v>
      </c>
      <c r="C69" s="59">
        <v>4</v>
      </c>
      <c r="D69" s="74" t="s">
        <v>20</v>
      </c>
      <c r="E69" s="75">
        <v>199</v>
      </c>
      <c r="F69" s="75">
        <v>159</v>
      </c>
      <c r="G69" s="75">
        <v>204</v>
      </c>
      <c r="H69" s="75">
        <v>218</v>
      </c>
      <c r="I69" s="75">
        <v>224</v>
      </c>
      <c r="J69" s="75">
        <v>199</v>
      </c>
      <c r="K69" s="75"/>
      <c r="L69" s="75">
        <f t="shared" si="5"/>
        <v>1203</v>
      </c>
      <c r="M69" s="76">
        <f t="shared" si="3"/>
        <v>200.5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2.75">
      <c r="A70" s="59" t="s">
        <v>77</v>
      </c>
      <c r="B70" s="73">
        <v>39903</v>
      </c>
      <c r="C70" s="59">
        <v>5</v>
      </c>
      <c r="D70" s="74" t="s">
        <v>9</v>
      </c>
      <c r="E70" s="75">
        <v>134</v>
      </c>
      <c r="F70" s="75">
        <v>142</v>
      </c>
      <c r="G70" s="75">
        <v>186</v>
      </c>
      <c r="H70" s="75">
        <v>121</v>
      </c>
      <c r="I70" s="75">
        <v>149</v>
      </c>
      <c r="J70" s="75">
        <v>155</v>
      </c>
      <c r="K70" s="75"/>
      <c r="L70" s="75">
        <f t="shared" si="5"/>
        <v>887</v>
      </c>
      <c r="M70" s="76">
        <f t="shared" si="3"/>
        <v>147.83333333333334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2.75">
      <c r="A71" s="59" t="s">
        <v>78</v>
      </c>
      <c r="B71" s="73">
        <v>39903</v>
      </c>
      <c r="C71" s="59">
        <v>5</v>
      </c>
      <c r="D71" s="74" t="s">
        <v>8</v>
      </c>
      <c r="E71" s="75">
        <v>189</v>
      </c>
      <c r="F71" s="75">
        <v>212</v>
      </c>
      <c r="G71" s="75">
        <v>265</v>
      </c>
      <c r="H71" s="75">
        <v>179</v>
      </c>
      <c r="I71" s="75">
        <v>181</v>
      </c>
      <c r="J71" s="75">
        <v>200</v>
      </c>
      <c r="K71" s="75"/>
      <c r="L71" s="75">
        <f t="shared" si="5"/>
        <v>1226</v>
      </c>
      <c r="M71" s="76">
        <f t="shared" si="3"/>
        <v>204.33333333333334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2.75">
      <c r="A72" s="59" t="s">
        <v>79</v>
      </c>
      <c r="B72" s="73">
        <v>39903</v>
      </c>
      <c r="C72" s="59">
        <v>7</v>
      </c>
      <c r="D72" s="74" t="s">
        <v>21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/>
      <c r="L72" s="75">
        <f t="shared" si="5"/>
        <v>0</v>
      </c>
      <c r="M72" s="76">
        <f t="shared" si="3"/>
        <v>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2.75">
      <c r="A73" s="59" t="s">
        <v>80</v>
      </c>
      <c r="B73" s="73">
        <v>39903</v>
      </c>
      <c r="C73" s="59">
        <v>5</v>
      </c>
      <c r="D73" s="74" t="s">
        <v>20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/>
      <c r="L73" s="75">
        <f t="shared" si="5"/>
        <v>0</v>
      </c>
      <c r="M73" s="76">
        <f t="shared" si="3"/>
        <v>0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2.75">
      <c r="A74" s="59" t="s">
        <v>81</v>
      </c>
      <c r="B74" s="73">
        <v>39903</v>
      </c>
      <c r="C74" s="59">
        <v>8</v>
      </c>
      <c r="D74" s="74" t="s">
        <v>21</v>
      </c>
      <c r="E74" s="75">
        <v>243</v>
      </c>
      <c r="F74" s="75">
        <v>228</v>
      </c>
      <c r="G74" s="75">
        <v>178</v>
      </c>
      <c r="H74" s="75">
        <v>193</v>
      </c>
      <c r="I74" s="75">
        <v>205</v>
      </c>
      <c r="J74" s="75">
        <v>190</v>
      </c>
      <c r="K74" s="75"/>
      <c r="L74" s="75">
        <f t="shared" si="5"/>
        <v>1237</v>
      </c>
      <c r="M74" s="76">
        <f t="shared" si="3"/>
        <v>206.16666666666666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2.75">
      <c r="A75" s="59" t="s">
        <v>82</v>
      </c>
      <c r="B75" s="73">
        <v>39903</v>
      </c>
      <c r="C75" s="59">
        <v>6</v>
      </c>
      <c r="D75" s="74" t="s">
        <v>20</v>
      </c>
      <c r="E75" s="75">
        <v>230</v>
      </c>
      <c r="F75" s="75">
        <v>205</v>
      </c>
      <c r="G75" s="75">
        <v>211</v>
      </c>
      <c r="H75" s="75">
        <v>225</v>
      </c>
      <c r="I75" s="75">
        <v>199</v>
      </c>
      <c r="J75" s="75">
        <v>257</v>
      </c>
      <c r="K75" s="75"/>
      <c r="L75" s="75">
        <f t="shared" si="5"/>
        <v>1327</v>
      </c>
      <c r="M75" s="76">
        <f t="shared" si="3"/>
        <v>221.16666666666666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2.75">
      <c r="A76" s="25"/>
      <c r="B76" s="89"/>
      <c r="C76" s="25"/>
      <c r="D76" s="92"/>
      <c r="E76" s="90"/>
      <c r="F76" s="90"/>
      <c r="G76" s="90"/>
      <c r="H76" s="90"/>
      <c r="I76" s="90"/>
      <c r="J76" s="90"/>
      <c r="K76" s="90"/>
      <c r="L76" s="90"/>
      <c r="M76" s="91"/>
      <c r="N76" s="23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2.75">
      <c r="A77" s="25"/>
      <c r="B77" s="89"/>
      <c r="C77" s="25"/>
      <c r="D77" s="23"/>
      <c r="E77" s="90"/>
      <c r="F77" s="90"/>
      <c r="G77" s="90"/>
      <c r="H77" s="90"/>
      <c r="I77" s="90"/>
      <c r="J77" s="90"/>
      <c r="K77" s="90"/>
      <c r="L77" s="90"/>
      <c r="M77" s="91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2.75">
      <c r="A78" s="88"/>
      <c r="B78" s="89"/>
      <c r="C78" s="25"/>
      <c r="D78" s="23"/>
      <c r="E78" s="90"/>
      <c r="F78" s="90"/>
      <c r="G78" s="90"/>
      <c r="H78" s="90"/>
      <c r="I78" s="90"/>
      <c r="J78" s="90"/>
      <c r="K78" s="90"/>
      <c r="L78" s="90"/>
      <c r="M78" s="91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2.75">
      <c r="A79" s="25"/>
      <c r="B79" s="89"/>
      <c r="C79" s="25"/>
      <c r="D79" s="23"/>
      <c r="E79" s="90"/>
      <c r="F79" s="90"/>
      <c r="G79" s="90"/>
      <c r="H79" s="90"/>
      <c r="I79" s="90"/>
      <c r="J79" s="90"/>
      <c r="K79" s="90"/>
      <c r="L79" s="90"/>
      <c r="M79" s="91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2.75">
      <c r="A80" s="25"/>
      <c r="B80" s="89"/>
      <c r="C80" s="25"/>
      <c r="D80" s="23"/>
      <c r="E80" s="90"/>
      <c r="F80" s="90"/>
      <c r="G80" s="90"/>
      <c r="H80" s="90"/>
      <c r="I80" s="90"/>
      <c r="J80" s="90"/>
      <c r="K80" s="90"/>
      <c r="L80" s="90"/>
      <c r="M80" s="91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2.75">
      <c r="A81" s="25"/>
      <c r="B81" s="89"/>
      <c r="C81" s="25"/>
      <c r="D81" s="127"/>
      <c r="E81" s="90"/>
      <c r="F81" s="90"/>
      <c r="G81" s="90"/>
      <c r="H81" s="90"/>
      <c r="I81" s="90"/>
      <c r="J81" s="90"/>
      <c r="K81" s="90"/>
      <c r="L81" s="90"/>
      <c r="M81" s="91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2.75">
      <c r="A82" s="25"/>
      <c r="B82" s="89"/>
      <c r="C82" s="25"/>
      <c r="D82" s="92"/>
      <c r="E82" s="90"/>
      <c r="F82" s="90"/>
      <c r="G82" s="90"/>
      <c r="H82" s="90"/>
      <c r="I82" s="90"/>
      <c r="J82" s="90"/>
      <c r="K82" s="90"/>
      <c r="L82" s="90"/>
      <c r="M82" s="91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2.75">
      <c r="A83" s="25"/>
      <c r="B83" s="89"/>
      <c r="C83" s="25"/>
      <c r="D83" s="23"/>
      <c r="E83" s="90"/>
      <c r="F83" s="90"/>
      <c r="G83" s="90"/>
      <c r="H83" s="90"/>
      <c r="I83" s="90"/>
      <c r="J83" s="90"/>
      <c r="K83" s="90"/>
      <c r="L83" s="90"/>
      <c r="M83" s="91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2.75">
      <c r="A84" s="25"/>
      <c r="B84" s="89"/>
      <c r="C84" s="25"/>
      <c r="D84" s="23"/>
      <c r="E84" s="90"/>
      <c r="F84" s="90"/>
      <c r="G84" s="90"/>
      <c r="H84" s="90"/>
      <c r="I84" s="90"/>
      <c r="J84" s="90"/>
      <c r="K84" s="90"/>
      <c r="L84" s="90"/>
      <c r="M84" s="91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2.75">
      <c r="A85" s="25"/>
      <c r="B85" s="89"/>
      <c r="C85" s="25"/>
      <c r="D85" s="92"/>
      <c r="E85" s="90"/>
      <c r="F85" s="90"/>
      <c r="G85" s="90"/>
      <c r="H85" s="90"/>
      <c r="I85" s="90"/>
      <c r="J85" s="90"/>
      <c r="K85" s="90"/>
      <c r="L85" s="90"/>
      <c r="M85" s="91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2.75">
      <c r="A86" s="25"/>
      <c r="B86" s="89"/>
      <c r="C86" s="38"/>
      <c r="D86" s="92"/>
      <c r="E86" s="22"/>
      <c r="F86" s="22"/>
      <c r="G86" s="22"/>
      <c r="H86" s="22"/>
      <c r="I86" s="22"/>
      <c r="J86" s="22"/>
      <c r="K86" s="22"/>
      <c r="L86" s="90"/>
      <c r="M86" s="91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>
      <c r="A87" s="25"/>
      <c r="B87" s="89"/>
      <c r="C87" s="38"/>
      <c r="D87" s="92"/>
      <c r="E87" s="22"/>
      <c r="F87" s="22"/>
      <c r="G87" s="22"/>
      <c r="H87" s="22"/>
      <c r="I87" s="22"/>
      <c r="J87" s="22"/>
      <c r="K87" s="22"/>
      <c r="L87" s="90"/>
      <c r="M87" s="91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>
      <c r="A88" s="25"/>
      <c r="B88" s="89"/>
      <c r="C88" s="25"/>
      <c r="D88" s="92"/>
      <c r="E88" s="90"/>
      <c r="F88" s="90"/>
      <c r="G88" s="90"/>
      <c r="H88" s="90"/>
      <c r="I88" s="90"/>
      <c r="J88" s="90"/>
      <c r="K88" s="90"/>
      <c r="L88" s="90"/>
      <c r="M88" s="91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>
      <c r="A89" s="25"/>
      <c r="B89" s="89"/>
      <c r="C89" s="25"/>
      <c r="D89" s="92"/>
      <c r="E89" s="90"/>
      <c r="F89" s="90"/>
      <c r="G89" s="90"/>
      <c r="H89" s="90"/>
      <c r="I89" s="90"/>
      <c r="J89" s="90"/>
      <c r="K89" s="90"/>
      <c r="L89" s="90"/>
      <c r="M89" s="91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9:25" ht="12.75">
      <c r="S109" s="4"/>
      <c r="T109" s="4"/>
      <c r="U109" s="4"/>
      <c r="V109" s="4"/>
      <c r="W109" s="4"/>
      <c r="X109" s="4"/>
      <c r="Y109" s="4"/>
    </row>
  </sheetData>
  <mergeCells count="2">
    <mergeCell ref="F7:G7"/>
    <mergeCell ref="F20:G20"/>
  </mergeCells>
  <conditionalFormatting sqref="F20 H15:H18 H20 H27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13"/>
  <sheetViews>
    <sheetView workbookViewId="0" topLeftCell="A1">
      <selection activeCell="K12" sqref="K12"/>
    </sheetView>
  </sheetViews>
  <sheetFormatPr defaultColWidth="9.140625" defaultRowHeight="12.75"/>
  <cols>
    <col min="2" max="2" width="16.140625" style="0" customWidth="1"/>
    <col min="4" max="4" width="19.8515625" style="0" customWidth="1"/>
  </cols>
  <sheetData>
    <row r="1" spans="1:28" ht="12.75">
      <c r="A1" s="4"/>
      <c r="B1" s="37"/>
      <c r="C1" s="38"/>
      <c r="D1" s="23"/>
      <c r="E1" s="22"/>
      <c r="F1" s="22"/>
      <c r="G1" s="22"/>
      <c r="H1" s="22"/>
      <c r="I1" s="22"/>
      <c r="J1" s="2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8">
      <c r="A2" s="4"/>
      <c r="B2" s="32"/>
      <c r="C2" s="117" t="s">
        <v>23</v>
      </c>
      <c r="D2" s="118"/>
      <c r="E2" s="119"/>
      <c r="F2" s="4"/>
      <c r="G2" s="4"/>
      <c r="H2" s="33"/>
      <c r="I2" s="4"/>
      <c r="J2" s="2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>
      <c r="A3" s="4"/>
      <c r="B3" s="32"/>
      <c r="C3" s="117"/>
      <c r="D3" s="118"/>
      <c r="E3" s="119"/>
      <c r="F3" s="4"/>
      <c r="G3" s="4"/>
      <c r="H3" s="33"/>
      <c r="I3" s="4"/>
      <c r="J3" s="2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">
      <c r="A4" s="4"/>
      <c r="B4" s="32"/>
      <c r="C4" s="1"/>
      <c r="D4" s="8"/>
      <c r="E4" s="1"/>
      <c r="F4" s="4"/>
      <c r="G4" s="128" t="s">
        <v>146</v>
      </c>
      <c r="H4" s="1"/>
      <c r="I4" s="4"/>
      <c r="J4" s="2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2.75">
      <c r="A5" s="4"/>
      <c r="B5" s="32"/>
      <c r="C5" s="1"/>
      <c r="D5" s="116" t="s">
        <v>138</v>
      </c>
      <c r="E5" s="1"/>
      <c r="F5" s="4"/>
      <c r="G5" s="4"/>
      <c r="H5" s="1"/>
      <c r="I5" s="4"/>
      <c r="J5" s="2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2.75">
      <c r="A6" s="4"/>
      <c r="B6" s="32"/>
      <c r="C6" s="70" t="s">
        <v>3</v>
      </c>
      <c r="D6" s="101" t="s">
        <v>4</v>
      </c>
      <c r="E6" s="102" t="s">
        <v>6</v>
      </c>
      <c r="F6" s="167" t="s">
        <v>7</v>
      </c>
      <c r="G6" s="168"/>
      <c r="H6" s="72" t="s">
        <v>25</v>
      </c>
      <c r="I6" s="1"/>
      <c r="J6" s="2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4"/>
      <c r="B7" s="32"/>
      <c r="C7" s="14" t="s">
        <v>33</v>
      </c>
      <c r="D7" s="74" t="s">
        <v>20</v>
      </c>
      <c r="E7" s="75">
        <v>1272</v>
      </c>
      <c r="F7" s="81">
        <f aca="true" t="shared" si="0" ref="F7:F12">E7/6</f>
        <v>212</v>
      </c>
      <c r="G7" s="49"/>
      <c r="H7" s="16">
        <v>20</v>
      </c>
      <c r="I7" s="1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2.75">
      <c r="A8" s="4"/>
      <c r="B8" s="32"/>
      <c r="C8" s="14" t="s">
        <v>34</v>
      </c>
      <c r="D8" s="74" t="s">
        <v>21</v>
      </c>
      <c r="E8" s="75">
        <v>1264</v>
      </c>
      <c r="F8" s="81">
        <f t="shared" si="0"/>
        <v>210.66666666666666</v>
      </c>
      <c r="G8" s="49"/>
      <c r="H8" s="16">
        <v>17</v>
      </c>
      <c r="I8" s="1"/>
      <c r="J8" s="2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2.75">
      <c r="A9" s="4"/>
      <c r="B9" s="32"/>
      <c r="C9" s="14" t="s">
        <v>35</v>
      </c>
      <c r="D9" s="74" t="s">
        <v>8</v>
      </c>
      <c r="E9" s="75">
        <v>1243</v>
      </c>
      <c r="F9" s="81">
        <f t="shared" si="0"/>
        <v>207.16666666666666</v>
      </c>
      <c r="G9" s="49"/>
      <c r="H9" s="16">
        <v>15</v>
      </c>
      <c r="I9" s="1"/>
      <c r="J9" s="2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>
      <c r="A10" s="4"/>
      <c r="B10" s="32"/>
      <c r="C10" s="14" t="s">
        <v>36</v>
      </c>
      <c r="D10" s="74" t="s">
        <v>140</v>
      </c>
      <c r="E10" s="75">
        <v>1212</v>
      </c>
      <c r="F10" s="81">
        <f t="shared" si="0"/>
        <v>202</v>
      </c>
      <c r="G10" s="49"/>
      <c r="H10" s="16">
        <v>13</v>
      </c>
      <c r="I10" s="1"/>
      <c r="J10" s="2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>
      <c r="A11" s="4"/>
      <c r="B11" s="32"/>
      <c r="C11" s="14" t="s">
        <v>37</v>
      </c>
      <c r="D11" s="74" t="s">
        <v>73</v>
      </c>
      <c r="E11" s="75">
        <v>1111</v>
      </c>
      <c r="F11" s="84">
        <f t="shared" si="0"/>
        <v>185.16666666666666</v>
      </c>
      <c r="G11" s="48"/>
      <c r="H11" s="16">
        <v>12</v>
      </c>
      <c r="I11" s="1"/>
      <c r="J11" s="2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>
      <c r="A12" s="4"/>
      <c r="B12" s="32"/>
      <c r="C12" s="14" t="s">
        <v>38</v>
      </c>
      <c r="D12" s="74" t="s">
        <v>9</v>
      </c>
      <c r="E12" s="75">
        <v>986</v>
      </c>
      <c r="F12" s="84">
        <f t="shared" si="0"/>
        <v>164.33333333333334</v>
      </c>
      <c r="G12" s="48"/>
      <c r="H12" s="16">
        <v>11</v>
      </c>
      <c r="I12" s="1"/>
      <c r="J12" s="2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>
      <c r="A13" s="4"/>
      <c r="B13" s="32"/>
      <c r="C13" s="69"/>
      <c r="D13" s="82"/>
      <c r="E13" s="69"/>
      <c r="F13" s="62"/>
      <c r="G13" s="62"/>
      <c r="H13" s="24"/>
      <c r="I13" s="1"/>
      <c r="J13" s="2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4"/>
      <c r="B14" s="32"/>
      <c r="C14" s="104"/>
      <c r="D14" s="105"/>
      <c r="E14" s="104"/>
      <c r="F14" s="62"/>
      <c r="G14" s="62"/>
      <c r="H14" s="24"/>
      <c r="I14" s="1"/>
      <c r="J14" s="2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32"/>
      <c r="C15" s="22"/>
      <c r="D15" s="82"/>
      <c r="E15" s="69"/>
      <c r="F15" s="62"/>
      <c r="G15" s="62"/>
      <c r="H15" s="38"/>
      <c r="I15" s="1"/>
      <c r="J15" s="2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32"/>
      <c r="C16" s="1"/>
      <c r="D16" s="116" t="s">
        <v>137</v>
      </c>
      <c r="E16" s="1"/>
      <c r="F16" s="4"/>
      <c r="G16" s="4"/>
      <c r="H16" s="4"/>
      <c r="I16" s="4"/>
      <c r="J16" s="2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32"/>
      <c r="C17" s="70" t="s">
        <v>3</v>
      </c>
      <c r="D17" s="101" t="s">
        <v>4</v>
      </c>
      <c r="E17" s="70" t="s">
        <v>6</v>
      </c>
      <c r="F17" s="163" t="s">
        <v>7</v>
      </c>
      <c r="G17" s="164"/>
      <c r="H17" s="72" t="s">
        <v>25</v>
      </c>
      <c r="I17" s="1"/>
      <c r="J17" s="2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32"/>
      <c r="C18" s="14" t="s">
        <v>33</v>
      </c>
      <c r="D18" s="74" t="s">
        <v>18</v>
      </c>
      <c r="E18" s="75">
        <v>1077</v>
      </c>
      <c r="F18" s="50">
        <f aca="true" t="shared" si="1" ref="F18:F23">E18/6</f>
        <v>179.5</v>
      </c>
      <c r="G18" s="49"/>
      <c r="H18" s="16">
        <v>20</v>
      </c>
      <c r="I18" s="1"/>
      <c r="J18" s="2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32"/>
      <c r="C19" s="14" t="s">
        <v>34</v>
      </c>
      <c r="D19" s="74" t="s">
        <v>17</v>
      </c>
      <c r="E19" s="75">
        <v>1051</v>
      </c>
      <c r="F19" s="50">
        <f t="shared" si="1"/>
        <v>175.16666666666666</v>
      </c>
      <c r="G19" s="49"/>
      <c r="H19" s="16">
        <v>17</v>
      </c>
      <c r="I19" s="1"/>
      <c r="J19" s="2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32"/>
      <c r="C20" s="14" t="s">
        <v>35</v>
      </c>
      <c r="D20" s="74" t="s">
        <v>72</v>
      </c>
      <c r="E20" s="75">
        <v>1049</v>
      </c>
      <c r="F20" s="50">
        <f t="shared" si="1"/>
        <v>174.83333333333334</v>
      </c>
      <c r="G20" s="49"/>
      <c r="H20" s="16">
        <v>15</v>
      </c>
      <c r="I20" s="1"/>
      <c r="J20" s="2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32"/>
      <c r="C21" s="14" t="s">
        <v>36</v>
      </c>
      <c r="D21" s="74" t="s">
        <v>30</v>
      </c>
      <c r="E21" s="75">
        <v>1038</v>
      </c>
      <c r="F21" s="50">
        <f t="shared" si="1"/>
        <v>173</v>
      </c>
      <c r="G21" s="49"/>
      <c r="H21" s="16">
        <v>13</v>
      </c>
      <c r="I21" s="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32"/>
      <c r="C22" s="14" t="s">
        <v>37</v>
      </c>
      <c r="D22" s="74" t="s">
        <v>71</v>
      </c>
      <c r="E22" s="75">
        <v>995</v>
      </c>
      <c r="F22" s="50">
        <f t="shared" si="1"/>
        <v>165.83333333333334</v>
      </c>
      <c r="G22" s="49"/>
      <c r="H22" s="16">
        <v>12</v>
      </c>
      <c r="I22" s="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32"/>
      <c r="C23" s="14" t="s">
        <v>38</v>
      </c>
      <c r="D23" s="74" t="s">
        <v>75</v>
      </c>
      <c r="E23" s="75">
        <v>930</v>
      </c>
      <c r="F23" s="51">
        <f t="shared" si="1"/>
        <v>155</v>
      </c>
      <c r="G23" s="48"/>
      <c r="H23" s="16">
        <v>11</v>
      </c>
      <c r="I23" s="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32"/>
      <c r="C24" s="22"/>
      <c r="D24" s="82"/>
      <c r="E24" s="104"/>
      <c r="F24" s="107"/>
      <c r="G24" s="62"/>
      <c r="H24" s="38"/>
      <c r="I24" s="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122" t="s">
        <v>11</v>
      </c>
      <c r="B28" s="123" t="s">
        <v>12</v>
      </c>
      <c r="C28" s="122" t="s">
        <v>13</v>
      </c>
      <c r="D28" s="124" t="s">
        <v>4</v>
      </c>
      <c r="E28" s="125">
        <v>1</v>
      </c>
      <c r="F28" s="125">
        <v>2</v>
      </c>
      <c r="G28" s="125">
        <v>3</v>
      </c>
      <c r="H28" s="125">
        <v>4</v>
      </c>
      <c r="I28" s="125">
        <v>5</v>
      </c>
      <c r="J28" s="125">
        <v>6</v>
      </c>
      <c r="K28" s="125" t="s">
        <v>14</v>
      </c>
      <c r="L28" s="125" t="s">
        <v>15</v>
      </c>
      <c r="M28" s="126" t="s">
        <v>7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59" t="s">
        <v>33</v>
      </c>
      <c r="B29" s="73">
        <v>39906</v>
      </c>
      <c r="C29" s="59">
        <v>1</v>
      </c>
      <c r="D29" s="74" t="s">
        <v>8</v>
      </c>
      <c r="E29" s="75">
        <v>166</v>
      </c>
      <c r="F29" s="75">
        <v>202</v>
      </c>
      <c r="G29" s="75">
        <v>217</v>
      </c>
      <c r="H29" s="75">
        <v>170</v>
      </c>
      <c r="I29" s="75">
        <v>172</v>
      </c>
      <c r="J29" s="75">
        <v>182</v>
      </c>
      <c r="K29" s="75"/>
      <c r="L29" s="75">
        <f aca="true" t="shared" si="2" ref="L29:L51">SUM(E29:J29)</f>
        <v>1109</v>
      </c>
      <c r="M29" s="76">
        <f>L29/6</f>
        <v>184.83333333333334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59" t="s">
        <v>34</v>
      </c>
      <c r="B30" s="73">
        <v>39906</v>
      </c>
      <c r="C30" s="59">
        <v>1</v>
      </c>
      <c r="D30" s="74" t="s">
        <v>20</v>
      </c>
      <c r="E30" s="75">
        <v>201</v>
      </c>
      <c r="F30" s="75">
        <v>160</v>
      </c>
      <c r="G30" s="75">
        <v>0</v>
      </c>
      <c r="H30" s="75">
        <v>0</v>
      </c>
      <c r="I30" s="75">
        <v>0</v>
      </c>
      <c r="J30" s="75">
        <v>0</v>
      </c>
      <c r="K30" s="75"/>
      <c r="L30" s="75">
        <f t="shared" si="2"/>
        <v>361</v>
      </c>
      <c r="M30" s="76">
        <f aca="true" t="shared" si="3" ref="M30:M74">L30/6</f>
        <v>60.166666666666664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59" t="s">
        <v>35</v>
      </c>
      <c r="B31" s="73">
        <v>39908</v>
      </c>
      <c r="C31" s="59">
        <v>1</v>
      </c>
      <c r="D31" s="74" t="s">
        <v>21</v>
      </c>
      <c r="E31" s="75">
        <v>183</v>
      </c>
      <c r="F31" s="75">
        <v>186</v>
      </c>
      <c r="G31" s="75">
        <v>200</v>
      </c>
      <c r="H31" s="75">
        <v>0</v>
      </c>
      <c r="I31" s="75">
        <v>0</v>
      </c>
      <c r="J31" s="75">
        <v>0</v>
      </c>
      <c r="K31" s="75"/>
      <c r="L31" s="75">
        <f t="shared" si="2"/>
        <v>569</v>
      </c>
      <c r="M31" s="76">
        <f>L31/6</f>
        <v>94.83333333333333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59" t="s">
        <v>36</v>
      </c>
      <c r="B32" s="73">
        <v>39908</v>
      </c>
      <c r="C32" s="59">
        <v>1</v>
      </c>
      <c r="D32" s="78" t="s">
        <v>26</v>
      </c>
      <c r="E32" s="75">
        <v>87</v>
      </c>
      <c r="F32" s="75">
        <v>99</v>
      </c>
      <c r="G32" s="75">
        <v>104</v>
      </c>
      <c r="H32" s="75">
        <v>0</v>
      </c>
      <c r="I32" s="75">
        <v>0</v>
      </c>
      <c r="J32" s="75">
        <v>0</v>
      </c>
      <c r="K32" s="75">
        <v>60</v>
      </c>
      <c r="L32" s="75">
        <f>SUM(E32:K32)</f>
        <v>350</v>
      </c>
      <c r="M32" s="76">
        <f t="shared" si="3"/>
        <v>58.333333333333336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57" customFormat="1" ht="12.75">
      <c r="A33" s="59" t="s">
        <v>37</v>
      </c>
      <c r="B33" s="73">
        <v>39908</v>
      </c>
      <c r="C33" s="59">
        <v>1</v>
      </c>
      <c r="D33" s="74" t="s">
        <v>71</v>
      </c>
      <c r="E33" s="75">
        <v>164</v>
      </c>
      <c r="F33" s="75">
        <v>177</v>
      </c>
      <c r="G33" s="75">
        <v>179</v>
      </c>
      <c r="H33" s="75">
        <v>166</v>
      </c>
      <c r="I33" s="75">
        <v>169</v>
      </c>
      <c r="J33" s="75">
        <v>140</v>
      </c>
      <c r="K33" s="75"/>
      <c r="L33" s="75">
        <f t="shared" si="2"/>
        <v>995</v>
      </c>
      <c r="M33" s="76">
        <f t="shared" si="3"/>
        <v>165.83333333333334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s="57" customFormat="1" ht="12.75">
      <c r="A34" s="59" t="s">
        <v>38</v>
      </c>
      <c r="B34" s="73">
        <v>39909</v>
      </c>
      <c r="C34" s="59">
        <v>2</v>
      </c>
      <c r="D34" s="74" t="s">
        <v>8</v>
      </c>
      <c r="E34" s="75">
        <v>164</v>
      </c>
      <c r="F34" s="75">
        <v>179</v>
      </c>
      <c r="G34" s="75">
        <v>156</v>
      </c>
      <c r="H34" s="75">
        <v>0</v>
      </c>
      <c r="I34" s="75">
        <v>0</v>
      </c>
      <c r="J34" s="75">
        <v>0</v>
      </c>
      <c r="K34" s="75"/>
      <c r="L34" s="75">
        <f t="shared" si="2"/>
        <v>499</v>
      </c>
      <c r="M34" s="76">
        <f t="shared" si="3"/>
        <v>83.16666666666667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57" customFormat="1" ht="12.75">
      <c r="A35" s="59" t="s">
        <v>39</v>
      </c>
      <c r="B35" s="73">
        <v>39909</v>
      </c>
      <c r="C35" s="59">
        <v>1</v>
      </c>
      <c r="D35" s="74" t="s">
        <v>9</v>
      </c>
      <c r="E35" s="75">
        <v>180</v>
      </c>
      <c r="F35" s="75">
        <v>168</v>
      </c>
      <c r="G35" s="75">
        <v>190</v>
      </c>
      <c r="H35" s="75">
        <v>138</v>
      </c>
      <c r="I35" s="75">
        <v>0</v>
      </c>
      <c r="J35" s="75">
        <v>0</v>
      </c>
      <c r="K35" s="75"/>
      <c r="L35" s="75">
        <f t="shared" si="2"/>
        <v>676</v>
      </c>
      <c r="M35" s="76">
        <f t="shared" si="3"/>
        <v>112.66666666666667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57" customFormat="1" ht="12.75">
      <c r="A36" s="59" t="s">
        <v>40</v>
      </c>
      <c r="B36" s="73">
        <v>39910</v>
      </c>
      <c r="C36" s="59">
        <v>2</v>
      </c>
      <c r="D36" s="74" t="s">
        <v>20</v>
      </c>
      <c r="E36" s="75">
        <v>234</v>
      </c>
      <c r="F36" s="75">
        <v>205</v>
      </c>
      <c r="G36" s="75">
        <v>234</v>
      </c>
      <c r="H36" s="75">
        <v>147</v>
      </c>
      <c r="I36" s="75">
        <v>191</v>
      </c>
      <c r="J36" s="75">
        <v>215</v>
      </c>
      <c r="K36" s="75"/>
      <c r="L36" s="75">
        <f t="shared" si="2"/>
        <v>1226</v>
      </c>
      <c r="M36" s="76">
        <f t="shared" si="3"/>
        <v>204.33333333333334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59" t="s">
        <v>41</v>
      </c>
      <c r="B37" s="73">
        <v>39910</v>
      </c>
      <c r="C37" s="59">
        <v>2</v>
      </c>
      <c r="D37" s="74" t="s">
        <v>21</v>
      </c>
      <c r="E37" s="75">
        <v>186</v>
      </c>
      <c r="F37" s="75">
        <v>256</v>
      </c>
      <c r="G37" s="75">
        <v>192</v>
      </c>
      <c r="H37" s="75">
        <v>175</v>
      </c>
      <c r="I37" s="75">
        <v>157</v>
      </c>
      <c r="J37" s="75">
        <v>203</v>
      </c>
      <c r="K37" s="75"/>
      <c r="L37" s="75">
        <f>SUM(E37:K37)</f>
        <v>1169</v>
      </c>
      <c r="M37" s="76">
        <f t="shared" si="3"/>
        <v>194.83333333333334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32" ht="13.5" customHeight="1">
      <c r="A38" s="59" t="s">
        <v>42</v>
      </c>
      <c r="B38" s="73">
        <v>39912</v>
      </c>
      <c r="C38" s="59">
        <v>3</v>
      </c>
      <c r="D38" s="74" t="s">
        <v>20</v>
      </c>
      <c r="E38" s="75">
        <v>258</v>
      </c>
      <c r="F38" s="75">
        <v>195</v>
      </c>
      <c r="G38" s="75">
        <v>225</v>
      </c>
      <c r="H38" s="75">
        <v>201</v>
      </c>
      <c r="I38" s="75">
        <v>224</v>
      </c>
      <c r="J38" s="75">
        <v>169</v>
      </c>
      <c r="K38" s="75"/>
      <c r="L38" s="75">
        <f>SUM(E38:J38)</f>
        <v>1272</v>
      </c>
      <c r="M38" s="76">
        <f t="shared" si="3"/>
        <v>212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s="57" customFormat="1" ht="12.75">
      <c r="A39" s="59" t="s">
        <v>43</v>
      </c>
      <c r="B39" s="73">
        <v>39912</v>
      </c>
      <c r="C39" s="59">
        <v>3</v>
      </c>
      <c r="D39" s="74" t="s">
        <v>21</v>
      </c>
      <c r="E39" s="75">
        <v>234</v>
      </c>
      <c r="F39" s="75">
        <v>265</v>
      </c>
      <c r="G39" s="75">
        <v>223</v>
      </c>
      <c r="H39" s="75">
        <v>179</v>
      </c>
      <c r="I39" s="75">
        <v>172</v>
      </c>
      <c r="J39" s="75">
        <v>191</v>
      </c>
      <c r="K39" s="75"/>
      <c r="L39" s="75">
        <f>SUM(E39:J39)</f>
        <v>1264</v>
      </c>
      <c r="M39" s="76">
        <f t="shared" si="3"/>
        <v>210.66666666666666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2.75">
      <c r="A40" s="59" t="s">
        <v>44</v>
      </c>
      <c r="B40" s="73">
        <v>39915</v>
      </c>
      <c r="C40" s="59">
        <v>1</v>
      </c>
      <c r="D40" s="74" t="s">
        <v>73</v>
      </c>
      <c r="E40" s="75">
        <v>193</v>
      </c>
      <c r="F40" s="75">
        <v>138</v>
      </c>
      <c r="G40" s="75">
        <v>168</v>
      </c>
      <c r="H40" s="75">
        <v>165</v>
      </c>
      <c r="I40" s="75">
        <v>213</v>
      </c>
      <c r="J40" s="75">
        <v>234</v>
      </c>
      <c r="K40" s="75"/>
      <c r="L40" s="75">
        <f>SUM(E40:J40)</f>
        <v>1111</v>
      </c>
      <c r="M40" s="76">
        <f t="shared" si="3"/>
        <v>185.16666666666666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2.75">
      <c r="A41" s="59" t="s">
        <v>45</v>
      </c>
      <c r="B41" s="73">
        <v>39915</v>
      </c>
      <c r="C41" s="59">
        <v>1</v>
      </c>
      <c r="D41" s="74" t="s">
        <v>72</v>
      </c>
      <c r="E41" s="75">
        <v>185</v>
      </c>
      <c r="F41" s="75">
        <v>159</v>
      </c>
      <c r="G41" s="75">
        <v>190</v>
      </c>
      <c r="H41" s="75">
        <v>170</v>
      </c>
      <c r="I41" s="75">
        <v>190</v>
      </c>
      <c r="J41" s="75">
        <v>155</v>
      </c>
      <c r="K41" s="75"/>
      <c r="L41" s="75">
        <f>SUM(E41:K41)</f>
        <v>1049</v>
      </c>
      <c r="M41" s="76">
        <f t="shared" si="3"/>
        <v>174.83333333333334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s="57" customFormat="1" ht="12.75">
      <c r="A42" s="59" t="s">
        <v>46</v>
      </c>
      <c r="B42" s="73">
        <v>39915</v>
      </c>
      <c r="C42" s="59">
        <v>1</v>
      </c>
      <c r="D42" s="74" t="s">
        <v>18</v>
      </c>
      <c r="E42" s="75">
        <v>172</v>
      </c>
      <c r="F42" s="75">
        <v>165</v>
      </c>
      <c r="G42" s="75">
        <v>168</v>
      </c>
      <c r="H42" s="75">
        <v>137</v>
      </c>
      <c r="I42" s="75">
        <v>164</v>
      </c>
      <c r="J42" s="75">
        <v>116</v>
      </c>
      <c r="K42" s="75"/>
      <c r="L42" s="75">
        <f t="shared" si="2"/>
        <v>922</v>
      </c>
      <c r="M42" s="76">
        <f t="shared" si="3"/>
        <v>153.66666666666666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2.75">
      <c r="A43" s="59" t="s">
        <v>47</v>
      </c>
      <c r="B43" s="73">
        <v>39916</v>
      </c>
      <c r="C43" s="59">
        <v>1</v>
      </c>
      <c r="D43" s="74" t="s">
        <v>17</v>
      </c>
      <c r="E43" s="75">
        <v>183</v>
      </c>
      <c r="F43" s="75">
        <v>168</v>
      </c>
      <c r="G43" s="75">
        <v>166</v>
      </c>
      <c r="H43" s="75">
        <v>160</v>
      </c>
      <c r="I43" s="75">
        <v>201</v>
      </c>
      <c r="J43" s="75">
        <v>173</v>
      </c>
      <c r="K43" s="75"/>
      <c r="L43" s="75">
        <f t="shared" si="2"/>
        <v>1051</v>
      </c>
      <c r="M43" s="76">
        <f t="shared" si="3"/>
        <v>175.16666666666666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>
      <c r="A44" s="59" t="s">
        <v>48</v>
      </c>
      <c r="B44" s="73">
        <v>39916</v>
      </c>
      <c r="C44" s="59">
        <v>1</v>
      </c>
      <c r="D44" s="74" t="s">
        <v>30</v>
      </c>
      <c r="E44" s="75">
        <v>171</v>
      </c>
      <c r="F44" s="75">
        <v>169</v>
      </c>
      <c r="G44" s="75">
        <v>193</v>
      </c>
      <c r="H44" s="75">
        <v>160</v>
      </c>
      <c r="I44" s="75">
        <v>169</v>
      </c>
      <c r="J44" s="75">
        <v>176</v>
      </c>
      <c r="K44" s="75"/>
      <c r="L44" s="75">
        <f t="shared" si="2"/>
        <v>1038</v>
      </c>
      <c r="M44" s="76">
        <f t="shared" si="3"/>
        <v>173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.75">
      <c r="A45" s="59" t="s">
        <v>49</v>
      </c>
      <c r="B45" s="73">
        <v>39917</v>
      </c>
      <c r="C45" s="59">
        <v>4</v>
      </c>
      <c r="D45" s="74" t="s">
        <v>21</v>
      </c>
      <c r="E45" s="75">
        <v>206</v>
      </c>
      <c r="F45" s="75">
        <v>190</v>
      </c>
      <c r="G45" s="75">
        <v>165</v>
      </c>
      <c r="H45" s="75">
        <v>203</v>
      </c>
      <c r="I45" s="75">
        <v>170</v>
      </c>
      <c r="J45" s="75">
        <v>201</v>
      </c>
      <c r="K45" s="75"/>
      <c r="L45" s="75">
        <f t="shared" si="2"/>
        <v>1135</v>
      </c>
      <c r="M45" s="76">
        <f t="shared" si="3"/>
        <v>189.16666666666666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>
      <c r="A46" s="59" t="s">
        <v>50</v>
      </c>
      <c r="B46" s="73">
        <v>39917</v>
      </c>
      <c r="C46" s="59">
        <v>3</v>
      </c>
      <c r="D46" s="74" t="s">
        <v>8</v>
      </c>
      <c r="E46" s="75">
        <v>154</v>
      </c>
      <c r="F46" s="75">
        <v>199</v>
      </c>
      <c r="G46" s="75">
        <v>164</v>
      </c>
      <c r="H46" s="75">
        <v>203</v>
      </c>
      <c r="I46" s="75">
        <v>176</v>
      </c>
      <c r="J46" s="75">
        <v>205</v>
      </c>
      <c r="K46" s="75"/>
      <c r="L46" s="75">
        <f t="shared" si="2"/>
        <v>1101</v>
      </c>
      <c r="M46" s="76">
        <f t="shared" si="3"/>
        <v>183.5</v>
      </c>
      <c r="N46" s="57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28" ht="12.75">
      <c r="A47" s="59" t="s">
        <v>51</v>
      </c>
      <c r="B47" s="73">
        <v>39919</v>
      </c>
      <c r="C47" s="59">
        <v>1</v>
      </c>
      <c r="D47" s="74" t="s">
        <v>9</v>
      </c>
      <c r="E47" s="75">
        <v>116</v>
      </c>
      <c r="F47" s="75">
        <v>208</v>
      </c>
      <c r="G47" s="75">
        <v>192</v>
      </c>
      <c r="H47" s="75">
        <v>162</v>
      </c>
      <c r="I47" s="75">
        <v>173</v>
      </c>
      <c r="J47" s="75">
        <v>135</v>
      </c>
      <c r="K47" s="75"/>
      <c r="L47" s="75">
        <f t="shared" si="2"/>
        <v>986</v>
      </c>
      <c r="M47" s="76">
        <f t="shared" si="3"/>
        <v>164.33333333333334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59" t="s">
        <v>52</v>
      </c>
      <c r="B48" s="73">
        <v>39919</v>
      </c>
      <c r="C48" s="59">
        <v>4</v>
      </c>
      <c r="D48" s="74" t="s">
        <v>8</v>
      </c>
      <c r="E48" s="75">
        <v>195</v>
      </c>
      <c r="F48" s="75">
        <v>195</v>
      </c>
      <c r="G48" s="75">
        <v>222</v>
      </c>
      <c r="H48" s="75">
        <v>157</v>
      </c>
      <c r="I48" s="75">
        <v>187</v>
      </c>
      <c r="J48" s="75">
        <v>187</v>
      </c>
      <c r="K48" s="75"/>
      <c r="L48" s="75">
        <f t="shared" si="2"/>
        <v>1143</v>
      </c>
      <c r="M48" s="76">
        <f t="shared" si="3"/>
        <v>190.5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59" t="s">
        <v>53</v>
      </c>
      <c r="B49" s="73">
        <v>39924</v>
      </c>
      <c r="C49" s="59">
        <v>2</v>
      </c>
      <c r="D49" s="74" t="s">
        <v>9</v>
      </c>
      <c r="E49" s="75">
        <v>121</v>
      </c>
      <c r="F49" s="75">
        <v>144</v>
      </c>
      <c r="G49" s="75">
        <v>166</v>
      </c>
      <c r="H49" s="75">
        <v>184</v>
      </c>
      <c r="I49" s="75">
        <v>188</v>
      </c>
      <c r="J49" s="75">
        <v>140</v>
      </c>
      <c r="K49" s="75"/>
      <c r="L49" s="75">
        <f t="shared" si="2"/>
        <v>943</v>
      </c>
      <c r="M49" s="76">
        <f t="shared" si="3"/>
        <v>157.16666666666666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59" t="s">
        <v>54</v>
      </c>
      <c r="B50" s="73">
        <v>39924</v>
      </c>
      <c r="C50" s="59">
        <v>5</v>
      </c>
      <c r="D50" s="74" t="s">
        <v>8</v>
      </c>
      <c r="E50" s="75">
        <v>275</v>
      </c>
      <c r="F50" s="75">
        <v>208</v>
      </c>
      <c r="G50" s="75">
        <v>159</v>
      </c>
      <c r="H50" s="75">
        <v>196</v>
      </c>
      <c r="I50" s="75">
        <v>191</v>
      </c>
      <c r="J50" s="75">
        <v>136</v>
      </c>
      <c r="K50" s="75"/>
      <c r="L50" s="75">
        <f t="shared" si="2"/>
        <v>1165</v>
      </c>
      <c r="M50" s="76">
        <f t="shared" si="3"/>
        <v>194.16666666666666</v>
      </c>
      <c r="N50" s="57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59" t="s">
        <v>55</v>
      </c>
      <c r="B51" s="73">
        <v>39929</v>
      </c>
      <c r="C51" s="59">
        <v>1</v>
      </c>
      <c r="D51" s="74" t="s">
        <v>75</v>
      </c>
      <c r="E51" s="75">
        <v>164</v>
      </c>
      <c r="F51" s="75">
        <v>134</v>
      </c>
      <c r="G51" s="75">
        <v>135</v>
      </c>
      <c r="H51" s="75">
        <v>169</v>
      </c>
      <c r="I51" s="75">
        <v>147</v>
      </c>
      <c r="J51" s="75">
        <v>181</v>
      </c>
      <c r="K51" s="75"/>
      <c r="L51" s="75">
        <f t="shared" si="2"/>
        <v>930</v>
      </c>
      <c r="M51" s="76">
        <f t="shared" si="3"/>
        <v>155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59" t="s">
        <v>56</v>
      </c>
      <c r="B52" s="73">
        <v>39929</v>
      </c>
      <c r="C52" s="59">
        <v>2</v>
      </c>
      <c r="D52" s="74" t="s">
        <v>71</v>
      </c>
      <c r="E52" s="75">
        <v>160</v>
      </c>
      <c r="F52" s="75">
        <v>168</v>
      </c>
      <c r="G52" s="75">
        <v>165</v>
      </c>
      <c r="H52" s="75">
        <v>167</v>
      </c>
      <c r="I52" s="75">
        <v>143</v>
      </c>
      <c r="J52" s="75">
        <v>148</v>
      </c>
      <c r="K52" s="75"/>
      <c r="L52" s="75">
        <f>SUM(E52:K52)</f>
        <v>951</v>
      </c>
      <c r="M52" s="76">
        <f t="shared" si="3"/>
        <v>158.5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13" s="57" customFormat="1" ht="12.75">
      <c r="A53" s="59" t="s">
        <v>57</v>
      </c>
      <c r="B53" s="73">
        <v>39929</v>
      </c>
      <c r="C53" s="59">
        <v>2</v>
      </c>
      <c r="D53" s="74" t="s">
        <v>18</v>
      </c>
      <c r="E53" s="75">
        <v>169</v>
      </c>
      <c r="F53" s="75">
        <v>212</v>
      </c>
      <c r="G53" s="75">
        <v>177</v>
      </c>
      <c r="H53" s="75">
        <v>189</v>
      </c>
      <c r="I53" s="75">
        <v>182</v>
      </c>
      <c r="J53" s="75">
        <v>148</v>
      </c>
      <c r="K53" s="75"/>
      <c r="L53" s="75">
        <f aca="true" t="shared" si="4" ref="L53:L74">SUM(E53:J53)</f>
        <v>1077</v>
      </c>
      <c r="M53" s="76">
        <f t="shared" si="3"/>
        <v>179.5</v>
      </c>
    </row>
    <row r="54" spans="1:28" ht="12.75">
      <c r="A54" s="59" t="s">
        <v>58</v>
      </c>
      <c r="B54" s="73">
        <v>39929</v>
      </c>
      <c r="C54" s="59">
        <v>2</v>
      </c>
      <c r="D54" s="74" t="s">
        <v>73</v>
      </c>
      <c r="E54" s="75">
        <v>166</v>
      </c>
      <c r="F54" s="75">
        <v>195</v>
      </c>
      <c r="G54" s="75">
        <v>220</v>
      </c>
      <c r="H54" s="75">
        <v>177</v>
      </c>
      <c r="I54" s="75">
        <v>176</v>
      </c>
      <c r="J54" s="75">
        <v>152</v>
      </c>
      <c r="K54" s="75"/>
      <c r="L54" s="75">
        <f t="shared" si="4"/>
        <v>1086</v>
      </c>
      <c r="M54" s="76">
        <f t="shared" si="3"/>
        <v>181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59" t="s">
        <v>59</v>
      </c>
      <c r="B55" s="73">
        <v>39931</v>
      </c>
      <c r="C55" s="59">
        <v>6</v>
      </c>
      <c r="D55" s="74" t="s">
        <v>8</v>
      </c>
      <c r="E55" s="75">
        <v>226</v>
      </c>
      <c r="F55" s="75">
        <v>181</v>
      </c>
      <c r="G55" s="75">
        <v>180</v>
      </c>
      <c r="H55" s="75">
        <v>245</v>
      </c>
      <c r="I55" s="75">
        <v>173</v>
      </c>
      <c r="J55" s="75">
        <v>211</v>
      </c>
      <c r="K55" s="75"/>
      <c r="L55" s="75">
        <f t="shared" si="4"/>
        <v>1216</v>
      </c>
      <c r="M55" s="76">
        <f t="shared" si="3"/>
        <v>202.66666666666666</v>
      </c>
      <c r="N55" s="57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59" t="s">
        <v>60</v>
      </c>
      <c r="B56" s="73">
        <v>39931</v>
      </c>
      <c r="C56" s="59">
        <v>3</v>
      </c>
      <c r="D56" s="74" t="s">
        <v>9</v>
      </c>
      <c r="E56" s="75">
        <v>161</v>
      </c>
      <c r="F56" s="75">
        <v>167</v>
      </c>
      <c r="G56" s="75">
        <v>155</v>
      </c>
      <c r="H56" s="75">
        <v>135</v>
      </c>
      <c r="I56" s="75">
        <v>154</v>
      </c>
      <c r="J56" s="75">
        <v>207</v>
      </c>
      <c r="K56" s="75"/>
      <c r="L56" s="75">
        <f t="shared" si="4"/>
        <v>979</v>
      </c>
      <c r="M56" s="76">
        <f t="shared" si="3"/>
        <v>163.16666666666666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59" t="s">
        <v>61</v>
      </c>
      <c r="B57" s="73">
        <v>39932</v>
      </c>
      <c r="C57" s="59">
        <v>7</v>
      </c>
      <c r="D57" s="74" t="s">
        <v>8</v>
      </c>
      <c r="E57" s="75">
        <v>224</v>
      </c>
      <c r="F57" s="75">
        <v>195</v>
      </c>
      <c r="G57" s="75">
        <v>236</v>
      </c>
      <c r="H57" s="75">
        <v>204</v>
      </c>
      <c r="I57" s="75">
        <v>173</v>
      </c>
      <c r="J57" s="75">
        <v>211</v>
      </c>
      <c r="K57" s="75"/>
      <c r="L57" s="75">
        <f t="shared" si="4"/>
        <v>1243</v>
      </c>
      <c r="M57" s="76">
        <f t="shared" si="3"/>
        <v>207.16666666666666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59" t="s">
        <v>62</v>
      </c>
      <c r="B58" s="73">
        <v>39932</v>
      </c>
      <c r="C58" s="59">
        <v>4</v>
      </c>
      <c r="D58" s="74" t="s">
        <v>20</v>
      </c>
      <c r="E58" s="75">
        <v>190</v>
      </c>
      <c r="F58" s="75">
        <v>190</v>
      </c>
      <c r="G58" s="75">
        <v>223</v>
      </c>
      <c r="H58" s="75">
        <v>226</v>
      </c>
      <c r="I58" s="75">
        <v>189</v>
      </c>
      <c r="J58" s="75">
        <v>212</v>
      </c>
      <c r="K58" s="75"/>
      <c r="L58" s="75">
        <f t="shared" si="4"/>
        <v>1230</v>
      </c>
      <c r="M58" s="76">
        <f t="shared" si="3"/>
        <v>205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59" t="s">
        <v>63</v>
      </c>
      <c r="B59" s="73">
        <v>39933</v>
      </c>
      <c r="C59" s="59">
        <v>2</v>
      </c>
      <c r="D59" s="74" t="s">
        <v>73</v>
      </c>
      <c r="E59" s="75">
        <v>183</v>
      </c>
      <c r="F59" s="75">
        <v>175</v>
      </c>
      <c r="G59" s="75">
        <v>190</v>
      </c>
      <c r="H59" s="75">
        <v>227</v>
      </c>
      <c r="I59" s="75">
        <v>173</v>
      </c>
      <c r="J59" s="75">
        <v>152</v>
      </c>
      <c r="K59" s="75"/>
      <c r="L59" s="75">
        <f t="shared" si="4"/>
        <v>1100</v>
      </c>
      <c r="M59" s="76">
        <f t="shared" si="3"/>
        <v>183.33333333333334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2.75">
      <c r="A60" s="59" t="s">
        <v>64</v>
      </c>
      <c r="B60" s="73">
        <v>39933</v>
      </c>
      <c r="C60" s="59">
        <v>2</v>
      </c>
      <c r="D60" s="74" t="s">
        <v>72</v>
      </c>
      <c r="E60" s="75">
        <v>177</v>
      </c>
      <c r="F60" s="75">
        <v>211</v>
      </c>
      <c r="G60" s="75">
        <v>149</v>
      </c>
      <c r="H60" s="75">
        <v>164</v>
      </c>
      <c r="I60" s="75">
        <v>147</v>
      </c>
      <c r="J60" s="75">
        <v>180</v>
      </c>
      <c r="K60" s="75"/>
      <c r="L60" s="75">
        <f t="shared" si="4"/>
        <v>1028</v>
      </c>
      <c r="M60" s="76">
        <f t="shared" si="3"/>
        <v>171.33333333333334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2.75">
      <c r="A61" s="59" t="s">
        <v>65</v>
      </c>
      <c r="B61" s="73">
        <v>39933</v>
      </c>
      <c r="C61" s="59">
        <v>1</v>
      </c>
      <c r="D61" s="74" t="s">
        <v>140</v>
      </c>
      <c r="E61" s="75">
        <v>214</v>
      </c>
      <c r="F61" s="75">
        <v>244</v>
      </c>
      <c r="G61" s="75">
        <v>210</v>
      </c>
      <c r="H61" s="75">
        <v>189</v>
      </c>
      <c r="I61" s="75">
        <v>187</v>
      </c>
      <c r="J61" s="75">
        <v>168</v>
      </c>
      <c r="K61" s="75"/>
      <c r="L61" s="75">
        <f t="shared" si="4"/>
        <v>1212</v>
      </c>
      <c r="M61" s="76">
        <f t="shared" si="3"/>
        <v>202</v>
      </c>
      <c r="N61" s="57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75">
      <c r="A62" s="129"/>
      <c r="B62" s="130"/>
      <c r="C62" s="129"/>
      <c r="D62" s="131"/>
      <c r="E62" s="132"/>
      <c r="F62" s="132"/>
      <c r="G62" s="132"/>
      <c r="H62" s="132"/>
      <c r="I62" s="132"/>
      <c r="J62" s="132"/>
      <c r="K62" s="132"/>
      <c r="L62" s="132">
        <f t="shared" si="4"/>
        <v>0</v>
      </c>
      <c r="M62" s="133">
        <f t="shared" si="3"/>
        <v>0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75">
      <c r="A63" s="129"/>
      <c r="B63" s="130"/>
      <c r="C63" s="129"/>
      <c r="D63" s="131"/>
      <c r="E63" s="132"/>
      <c r="F63" s="132"/>
      <c r="G63" s="132"/>
      <c r="H63" s="132"/>
      <c r="I63" s="132"/>
      <c r="J63" s="132"/>
      <c r="K63" s="132"/>
      <c r="L63" s="132">
        <f t="shared" si="4"/>
        <v>0</v>
      </c>
      <c r="M63" s="133">
        <f t="shared" si="3"/>
        <v>0</v>
      </c>
      <c r="N63" s="57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75">
      <c r="A64" s="129"/>
      <c r="B64" s="130"/>
      <c r="C64" s="129"/>
      <c r="D64" s="131"/>
      <c r="E64" s="132"/>
      <c r="F64" s="132"/>
      <c r="G64" s="132"/>
      <c r="H64" s="132"/>
      <c r="I64" s="132"/>
      <c r="J64" s="132"/>
      <c r="K64" s="132"/>
      <c r="L64" s="132">
        <f t="shared" si="4"/>
        <v>0</v>
      </c>
      <c r="M64" s="133">
        <f t="shared" si="3"/>
        <v>0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2.75">
      <c r="A65" s="129"/>
      <c r="B65" s="130"/>
      <c r="C65" s="129"/>
      <c r="D65" s="131"/>
      <c r="E65" s="132"/>
      <c r="F65" s="132"/>
      <c r="G65" s="132"/>
      <c r="H65" s="132"/>
      <c r="I65" s="132"/>
      <c r="J65" s="132"/>
      <c r="K65" s="132"/>
      <c r="L65" s="132">
        <f t="shared" si="4"/>
        <v>0</v>
      </c>
      <c r="M65" s="133">
        <f t="shared" si="3"/>
        <v>0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2.75">
      <c r="A66" s="129"/>
      <c r="B66" s="130"/>
      <c r="C66" s="129"/>
      <c r="D66" s="131"/>
      <c r="E66" s="132"/>
      <c r="F66" s="132"/>
      <c r="G66" s="132"/>
      <c r="H66" s="132"/>
      <c r="I66" s="132"/>
      <c r="J66" s="132"/>
      <c r="K66" s="132"/>
      <c r="L66" s="132">
        <f t="shared" si="4"/>
        <v>0</v>
      </c>
      <c r="M66" s="133">
        <f t="shared" si="3"/>
        <v>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2.75">
      <c r="A67" s="129"/>
      <c r="B67" s="130"/>
      <c r="C67" s="129"/>
      <c r="D67" s="131"/>
      <c r="E67" s="132"/>
      <c r="F67" s="132"/>
      <c r="G67" s="132"/>
      <c r="H67" s="132"/>
      <c r="I67" s="132"/>
      <c r="J67" s="132"/>
      <c r="K67" s="132"/>
      <c r="L67" s="132">
        <f t="shared" si="4"/>
        <v>0</v>
      </c>
      <c r="M67" s="133">
        <f t="shared" si="3"/>
        <v>0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2.75">
      <c r="A68" s="129"/>
      <c r="B68" s="130"/>
      <c r="C68" s="129"/>
      <c r="D68" s="131"/>
      <c r="E68" s="132"/>
      <c r="F68" s="132"/>
      <c r="G68" s="132"/>
      <c r="H68" s="132"/>
      <c r="I68" s="132"/>
      <c r="J68" s="132"/>
      <c r="K68" s="132"/>
      <c r="L68" s="132">
        <f t="shared" si="4"/>
        <v>0</v>
      </c>
      <c r="M68" s="133">
        <f t="shared" si="3"/>
        <v>0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2.75">
      <c r="A69" s="129"/>
      <c r="B69" s="130"/>
      <c r="C69" s="129"/>
      <c r="D69" s="131"/>
      <c r="E69" s="132"/>
      <c r="F69" s="132"/>
      <c r="G69" s="132"/>
      <c r="H69" s="132"/>
      <c r="I69" s="132"/>
      <c r="J69" s="132"/>
      <c r="K69" s="132"/>
      <c r="L69" s="132">
        <f t="shared" si="4"/>
        <v>0</v>
      </c>
      <c r="M69" s="133">
        <f t="shared" si="3"/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2.75">
      <c r="A70" s="129"/>
      <c r="B70" s="130"/>
      <c r="C70" s="129"/>
      <c r="D70" s="131"/>
      <c r="E70" s="132"/>
      <c r="F70" s="132"/>
      <c r="G70" s="132"/>
      <c r="H70" s="132"/>
      <c r="I70" s="132"/>
      <c r="J70" s="132"/>
      <c r="K70" s="132"/>
      <c r="L70" s="132">
        <f t="shared" si="4"/>
        <v>0</v>
      </c>
      <c r="M70" s="133">
        <f t="shared" si="3"/>
        <v>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2.75">
      <c r="A71" s="129"/>
      <c r="B71" s="130"/>
      <c r="C71" s="129"/>
      <c r="D71" s="131"/>
      <c r="E71" s="132"/>
      <c r="F71" s="132"/>
      <c r="G71" s="132"/>
      <c r="H71" s="132"/>
      <c r="I71" s="132"/>
      <c r="J71" s="132"/>
      <c r="K71" s="132"/>
      <c r="L71" s="132">
        <f t="shared" si="4"/>
        <v>0</v>
      </c>
      <c r="M71" s="133">
        <f t="shared" si="3"/>
        <v>0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2.75">
      <c r="A72" s="129"/>
      <c r="B72" s="130"/>
      <c r="C72" s="129"/>
      <c r="D72" s="131"/>
      <c r="E72" s="132"/>
      <c r="F72" s="132"/>
      <c r="G72" s="132"/>
      <c r="H72" s="132"/>
      <c r="I72" s="132"/>
      <c r="J72" s="132"/>
      <c r="K72" s="132"/>
      <c r="L72" s="132">
        <f t="shared" si="4"/>
        <v>0</v>
      </c>
      <c r="M72" s="133">
        <f t="shared" si="3"/>
        <v>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2.75">
      <c r="A73" s="129"/>
      <c r="B73" s="130"/>
      <c r="C73" s="129"/>
      <c r="D73" s="131"/>
      <c r="E73" s="132"/>
      <c r="F73" s="132"/>
      <c r="G73" s="132"/>
      <c r="H73" s="132"/>
      <c r="I73" s="132"/>
      <c r="J73" s="132"/>
      <c r="K73" s="132"/>
      <c r="L73" s="132">
        <f t="shared" si="4"/>
        <v>0</v>
      </c>
      <c r="M73" s="133">
        <f t="shared" si="3"/>
        <v>0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2.75">
      <c r="A74" s="129"/>
      <c r="B74" s="130"/>
      <c r="C74" s="129"/>
      <c r="D74" s="131"/>
      <c r="E74" s="132"/>
      <c r="F74" s="132"/>
      <c r="G74" s="132"/>
      <c r="H74" s="132"/>
      <c r="I74" s="132"/>
      <c r="J74" s="132"/>
      <c r="K74" s="132"/>
      <c r="L74" s="132">
        <f t="shared" si="4"/>
        <v>0</v>
      </c>
      <c r="M74" s="133">
        <f t="shared" si="3"/>
        <v>0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2.75">
      <c r="A75" s="25"/>
      <c r="B75" s="89"/>
      <c r="C75" s="25"/>
      <c r="D75" s="92"/>
      <c r="E75" s="90"/>
      <c r="F75" s="90"/>
      <c r="G75" s="90"/>
      <c r="H75" s="90"/>
      <c r="I75" s="90"/>
      <c r="J75" s="90"/>
      <c r="K75" s="90"/>
      <c r="L75" s="90"/>
      <c r="M75" s="91"/>
      <c r="N75" s="23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75">
      <c r="A76" s="25"/>
      <c r="B76" s="89"/>
      <c r="C76" s="25"/>
      <c r="D76" s="23"/>
      <c r="E76" s="90"/>
      <c r="F76" s="90"/>
      <c r="G76" s="90"/>
      <c r="H76" s="90"/>
      <c r="I76" s="90"/>
      <c r="J76" s="90"/>
      <c r="K76" s="90"/>
      <c r="L76" s="90"/>
      <c r="M76" s="91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75">
      <c r="A77" s="88"/>
      <c r="B77" s="89"/>
      <c r="C77" s="25"/>
      <c r="D77" s="23"/>
      <c r="E77" s="90"/>
      <c r="F77" s="90"/>
      <c r="G77" s="90"/>
      <c r="H77" s="90"/>
      <c r="I77" s="90"/>
      <c r="J77" s="90"/>
      <c r="K77" s="90"/>
      <c r="L77" s="90"/>
      <c r="M77" s="91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75">
      <c r="A78" s="25"/>
      <c r="B78" s="89"/>
      <c r="C78" s="25"/>
      <c r="D78" s="23"/>
      <c r="E78" s="90"/>
      <c r="F78" s="90"/>
      <c r="G78" s="90"/>
      <c r="H78" s="90"/>
      <c r="I78" s="90"/>
      <c r="J78" s="90"/>
      <c r="K78" s="90"/>
      <c r="L78" s="90"/>
      <c r="M78" s="91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75">
      <c r="A79" s="25"/>
      <c r="B79" s="89"/>
      <c r="C79" s="25"/>
      <c r="D79" s="23"/>
      <c r="E79" s="90"/>
      <c r="F79" s="90"/>
      <c r="G79" s="90"/>
      <c r="H79" s="90"/>
      <c r="I79" s="90"/>
      <c r="J79" s="90"/>
      <c r="K79" s="90"/>
      <c r="L79" s="90"/>
      <c r="M79" s="91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2.75">
      <c r="A80" s="25"/>
      <c r="B80" s="89"/>
      <c r="C80" s="25"/>
      <c r="D80" s="127"/>
      <c r="E80" s="90"/>
      <c r="F80" s="90"/>
      <c r="G80" s="90"/>
      <c r="H80" s="90"/>
      <c r="I80" s="90"/>
      <c r="J80" s="90"/>
      <c r="K80" s="90"/>
      <c r="L80" s="90"/>
      <c r="M80" s="91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2.75">
      <c r="A81" s="25"/>
      <c r="B81" s="89"/>
      <c r="C81" s="25"/>
      <c r="D81" s="92"/>
      <c r="E81" s="90"/>
      <c r="F81" s="90"/>
      <c r="G81" s="90"/>
      <c r="H81" s="90"/>
      <c r="I81" s="90"/>
      <c r="J81" s="90"/>
      <c r="K81" s="90"/>
      <c r="L81" s="90"/>
      <c r="M81" s="91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2.75">
      <c r="A82" s="25"/>
      <c r="B82" s="89"/>
      <c r="C82" s="25"/>
      <c r="D82" s="23"/>
      <c r="E82" s="90"/>
      <c r="F82" s="90"/>
      <c r="G82" s="90"/>
      <c r="H82" s="90"/>
      <c r="I82" s="90"/>
      <c r="J82" s="90"/>
      <c r="K82" s="90"/>
      <c r="L82" s="90"/>
      <c r="M82" s="91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2.75">
      <c r="A83" s="25"/>
      <c r="B83" s="89"/>
      <c r="C83" s="25"/>
      <c r="D83" s="23"/>
      <c r="E83" s="90"/>
      <c r="F83" s="90"/>
      <c r="G83" s="90"/>
      <c r="H83" s="90"/>
      <c r="I83" s="90"/>
      <c r="J83" s="90"/>
      <c r="K83" s="90"/>
      <c r="L83" s="90"/>
      <c r="M83" s="91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2.75">
      <c r="A84" s="25"/>
      <c r="B84" s="89"/>
      <c r="C84" s="25"/>
      <c r="D84" s="92"/>
      <c r="E84" s="90"/>
      <c r="F84" s="90"/>
      <c r="G84" s="90"/>
      <c r="H84" s="90"/>
      <c r="I84" s="90"/>
      <c r="J84" s="90"/>
      <c r="K84" s="90"/>
      <c r="L84" s="90"/>
      <c r="M84" s="91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2.75">
      <c r="A85" s="25"/>
      <c r="B85" s="89"/>
      <c r="C85" s="38"/>
      <c r="D85" s="92"/>
      <c r="E85" s="22"/>
      <c r="F85" s="22"/>
      <c r="G85" s="22"/>
      <c r="H85" s="22"/>
      <c r="I85" s="22"/>
      <c r="J85" s="22"/>
      <c r="K85" s="22"/>
      <c r="L85" s="90"/>
      <c r="M85" s="91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2.75">
      <c r="A86" s="25"/>
      <c r="B86" s="89"/>
      <c r="C86" s="38"/>
      <c r="D86" s="92"/>
      <c r="E86" s="22"/>
      <c r="F86" s="22"/>
      <c r="G86" s="22"/>
      <c r="H86" s="22"/>
      <c r="I86" s="22"/>
      <c r="J86" s="22"/>
      <c r="K86" s="22"/>
      <c r="L86" s="90"/>
      <c r="M86" s="91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2.75">
      <c r="A87" s="25"/>
      <c r="B87" s="89"/>
      <c r="C87" s="25"/>
      <c r="D87" s="92"/>
      <c r="E87" s="90"/>
      <c r="F87" s="90"/>
      <c r="G87" s="90"/>
      <c r="H87" s="90"/>
      <c r="I87" s="90"/>
      <c r="J87" s="90"/>
      <c r="K87" s="90"/>
      <c r="L87" s="90"/>
      <c r="M87" s="91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2.75">
      <c r="A88" s="25"/>
      <c r="B88" s="89"/>
      <c r="C88" s="25"/>
      <c r="D88" s="92"/>
      <c r="E88" s="90"/>
      <c r="F88" s="90"/>
      <c r="G88" s="90"/>
      <c r="H88" s="90"/>
      <c r="I88" s="90"/>
      <c r="J88" s="90"/>
      <c r="K88" s="90"/>
      <c r="L88" s="90"/>
      <c r="M88" s="91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</sheetData>
  <mergeCells count="2">
    <mergeCell ref="F6:G6"/>
    <mergeCell ref="F17:G17"/>
  </mergeCells>
  <conditionalFormatting sqref="F17 H24 H17 H13:H15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AveC Kirjastuse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Liina</dc:creator>
  <cp:keywords/>
  <dc:description/>
  <cp:lastModifiedBy>Liina</cp:lastModifiedBy>
  <cp:lastPrinted>2008-09-29T07:23:44Z</cp:lastPrinted>
  <dcterms:created xsi:type="dcterms:W3CDTF">2008-09-16T05:08:32Z</dcterms:created>
  <dcterms:modified xsi:type="dcterms:W3CDTF">2009-06-01T07:25:37Z</dcterms:modified>
  <cp:category/>
  <cp:version/>
  <cp:contentType/>
  <cp:contentStatus/>
</cp:coreProperties>
</file>